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24226"/>
  <mc:AlternateContent xmlns:mc="http://schemas.openxmlformats.org/markup-compatibility/2006">
    <mc:Choice Requires="x15">
      <x15ac:absPath xmlns:x15ac="http://schemas.microsoft.com/office/spreadsheetml/2010/11/ac" url="C:\Users\Camila\Downloads\"/>
    </mc:Choice>
  </mc:AlternateContent>
  <xr:revisionPtr revIDLastSave="0" documentId="13_ncr:1_{A44E92A1-014F-448B-8C11-83C18AF5FB9E}" xr6:coauthVersionLast="47" xr6:coauthVersionMax="47" xr10:uidLastSave="{00000000-0000-0000-0000-000000000000}"/>
  <bookViews>
    <workbookView xWindow="-26010" yWindow="3495" windowWidth="21600" windowHeight="11385" tabRatio="865" activeTab="3" xr2:uid="{00000000-000D-0000-FFFF-FFFF00000000}"/>
  </bookViews>
  <sheets>
    <sheet name="1. IDENTIFICACIÓN" sheetId="36" r:id="rId1"/>
    <sheet name="2. PRESUPUESTO" sheetId="5" r:id="rId2"/>
    <sheet name="3. OTROS APORTES" sheetId="32" r:id="rId3"/>
    <sheet name="4. RRHH" sheetId="37" r:id="rId4"/>
    <sheet name="5. COMPROMISOS" sheetId="28" r:id="rId5"/>
    <sheet name="6. ACTIVIDADES" sheetId="33" r:id="rId6"/>
    <sheet name="7. ESTABLECIMIENTOS" sheetId="22" r:id="rId7"/>
    <sheet name="8. TRANSPARENCIA" sheetId="38" r:id="rId8"/>
    <sheet name="9. INDICADORES" sheetId="30" r:id="rId9"/>
    <sheet name="10. LOGROS, HITOS Y DESAFÍOS" sheetId="39" r:id="rId10"/>
  </sheets>
  <externalReferences>
    <externalReference r:id="rId11"/>
    <externalReference r:id="rId12"/>
    <externalReference r:id="rId13"/>
    <externalReference r:id="rId14"/>
    <externalReference r:id="rId15"/>
    <externalReference r:id="rId16"/>
  </externalReferences>
  <definedNames>
    <definedName name="_xlnm._FilterDatabase" localSheetId="3" hidden="1">'4. RRHH'!$B$4:$G$4</definedName>
    <definedName name="_xlnm._FilterDatabase" localSheetId="4" hidden="1">'5. COMPROMISOS'!$C$6:$X$6</definedName>
    <definedName name="_xlnm._FilterDatabase" localSheetId="5" hidden="1">'6. ACTIVIDADES'!$B$6:$X$21</definedName>
    <definedName name="_xlnm._FilterDatabase" localSheetId="6" hidden="1">'7. ESTABLECIMIENTOS'!$I$4:$J$4</definedName>
    <definedName name="_xlnm._FilterDatabase" localSheetId="7" hidden="1">'8. TRANSPARENCIA'!$B$7:$H$7</definedName>
    <definedName name="Extranjero" localSheetId="0">[1]Listas!$C$12:$C$225</definedName>
    <definedName name="Extranjero" localSheetId="9">[2]Listas!$C$12:$C$225</definedName>
    <definedName name="Extranjero" localSheetId="3">[1]Listas!$C$12:$C$225</definedName>
    <definedName name="Extranjero" localSheetId="5">[3]Listas!$C$12:$C$225</definedName>
    <definedName name="Extranjero" localSheetId="6">[4]Listas!$C$12:$C$225</definedName>
    <definedName name="Extranjero">[4]Listas!$C$12:$C$225</definedName>
    <definedName name="Función" localSheetId="0">#REF!</definedName>
    <definedName name="Función" localSheetId="9">#REF!</definedName>
    <definedName name="Función" localSheetId="3">#REF!</definedName>
    <definedName name="Función" localSheetId="4">#REF!</definedName>
    <definedName name="Función" localSheetId="5">'6. ACTIVIDADES'!#REF!</definedName>
    <definedName name="Función" localSheetId="6">'[5]5. ACTIVIDADES'!#REF!</definedName>
    <definedName name="Función" localSheetId="8">'[6]3. ACTIVIDADES'!#REF!</definedName>
    <definedName name="Función">#REF!</definedName>
    <definedName name="PRIVADO" localSheetId="6">'7. ESTABLECIMIENTOS'!$I$5</definedName>
    <definedName name="PÚBLICO" localSheetId="6">'7. ESTABLECIMIENTOS'!$I$5:$I$6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18" i="33" l="1"/>
  <c r="O18" i="33"/>
  <c r="O20" i="33" s="1"/>
  <c r="O10" i="33"/>
  <c r="Q10" i="33" s="1"/>
  <c r="R20" i="33"/>
  <c r="T20" i="33"/>
  <c r="S20" i="33"/>
  <c r="P20" i="33"/>
  <c r="I20" i="33"/>
  <c r="Q19" i="28"/>
  <c r="Q7" i="33"/>
  <c r="Q17" i="33"/>
  <c r="Q13" i="28"/>
  <c r="Q8" i="28"/>
  <c r="N14" i="22"/>
  <c r="Q19" i="33"/>
  <c r="Q16" i="33"/>
  <c r="Q15" i="33"/>
  <c r="Q14" i="33"/>
  <c r="Q13" i="33"/>
  <c r="Q12" i="33"/>
  <c r="Q9" i="33"/>
  <c r="Q8" i="33"/>
  <c r="I67" i="32"/>
  <c r="Q23" i="28"/>
  <c r="N7" i="22"/>
  <c r="N8" i="22"/>
  <c r="N9" i="22"/>
  <c r="N10" i="22"/>
  <c r="N11" i="22"/>
  <c r="N12" i="22"/>
  <c r="N13" i="22"/>
  <c r="N15" i="22"/>
  <c r="N6" i="22"/>
  <c r="N5" i="22"/>
  <c r="Q16" i="28"/>
  <c r="Q15" i="28"/>
  <c r="H15" i="37"/>
  <c r="Q20" i="33" l="1"/>
  <c r="I30" i="5"/>
  <c r="I15" i="5"/>
  <c r="I25" i="5"/>
  <c r="Q10" i="28"/>
  <c r="Q7" i="28"/>
  <c r="F17" i="30"/>
  <c r="F12" i="30"/>
  <c r="F11" i="30"/>
  <c r="E7" i="30"/>
  <c r="E6" i="30"/>
  <c r="E5" i="30"/>
  <c r="Q25" i="28"/>
  <c r="Q9" i="28"/>
  <c r="I26" i="28"/>
  <c r="Q22" i="28"/>
  <c r="N16" i="22" l="1"/>
  <c r="D15" i="5" l="1"/>
  <c r="D5" i="38" l="1"/>
  <c r="D25" i="5" l="1"/>
  <c r="D30" i="5" s="1"/>
  <c r="E15" i="5"/>
  <c r="E25" i="5"/>
  <c r="F15" i="5"/>
  <c r="F25" i="5"/>
  <c r="G15" i="5"/>
  <c r="G25" i="5"/>
  <c r="H15" i="5"/>
  <c r="H25" i="5"/>
  <c r="J15" i="5"/>
  <c r="J25" i="5"/>
  <c r="K15" i="5"/>
  <c r="K25" i="5"/>
  <c r="K30" i="5" s="1"/>
  <c r="L15" i="5"/>
  <c r="L25" i="5"/>
  <c r="L30" i="5"/>
  <c r="M15" i="5"/>
  <c r="M30" i="5" s="1"/>
  <c r="M25" i="5"/>
  <c r="N15" i="5"/>
  <c r="N25" i="5"/>
  <c r="N30" i="5"/>
  <c r="O5" i="5"/>
  <c r="O6" i="5"/>
  <c r="O7" i="5"/>
  <c r="O8" i="5"/>
  <c r="O9" i="5"/>
  <c r="O10" i="5"/>
  <c r="O11" i="5"/>
  <c r="O12" i="5"/>
  <c r="O13" i="5"/>
  <c r="O14" i="5"/>
  <c r="O20" i="5"/>
  <c r="O21" i="5"/>
  <c r="O22" i="5"/>
  <c r="O23" i="5"/>
  <c r="O24" i="5"/>
  <c r="C25" i="5"/>
  <c r="C15" i="5"/>
  <c r="J30" i="5" l="1"/>
  <c r="H30" i="5"/>
  <c r="G30" i="5"/>
  <c r="F30" i="5"/>
  <c r="E30" i="5"/>
  <c r="O25" i="5"/>
  <c r="O15" i="5"/>
  <c r="C30" i="5"/>
  <c r="O30" i="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maria alvarado</author>
    <author>Cote</author>
  </authors>
  <commentList>
    <comment ref="O3" authorId="0" shapeId="0" xr:uid="{FC650A7E-97DB-49D5-BA7C-F955D8C0710A}">
      <text>
        <r>
          <rPr>
            <sz val="9"/>
            <color indexed="81"/>
            <rFont val="Tahoma"/>
            <family val="2"/>
          </rPr>
          <t>Para el caso de las actividades virtuales / remotas, deben ingresar los datos que arrojen las respectivas plataformas hasta la fecha de corte del informe (último día del mes).</t>
        </r>
      </text>
    </comment>
    <comment ref="F4" authorId="1" shapeId="0" xr:uid="{00000000-0006-0000-0600-000001000000}">
      <text>
        <r>
          <rPr>
            <sz val="9"/>
            <color indexed="81"/>
            <rFont val="Tahoma"/>
            <family val="2"/>
          </rPr>
          <t>A diferencia de años anteriores, este año sólo hay dos opciones de modalidad de ejecución: presencial o virtual. En caso de que la organización realice una actividad en ambas modalidades (presencial y transmisión vía streaming, por ejemplo), deberá ingresar los datos en dos filas distintas, una para los datos de los beneficiarios presenciales y otra para los datos de beneficiarios virtuales / remotos. Para mayor información, ver documento de ejemplos adjunto.</t>
        </r>
      </text>
    </comment>
  </commentList>
</comments>
</file>

<file path=xl/sharedStrings.xml><?xml version="1.0" encoding="utf-8"?>
<sst xmlns="http://schemas.openxmlformats.org/spreadsheetml/2006/main" count="2399" uniqueCount="1090">
  <si>
    <t>1. IDENTIFICACIÓN DE LA ORGANIZACIÓN</t>
  </si>
  <si>
    <r>
      <rPr>
        <u/>
        <sz val="9"/>
        <color theme="1"/>
        <rFont val="Verdana"/>
        <family val="2"/>
      </rPr>
      <t>Instrucción</t>
    </r>
    <r>
      <rPr>
        <sz val="9"/>
        <color theme="1"/>
        <rFont val="Verdana"/>
        <family val="2"/>
      </rPr>
      <t>: completar con la información que se solicita en cada recuadro</t>
    </r>
  </si>
  <si>
    <t>Tipo de Convenio</t>
  </si>
  <si>
    <t>Ley de Presupuesto 2024</t>
  </si>
  <si>
    <t>Resolución - Fecha</t>
  </si>
  <si>
    <t>REX N° 277 del 14-02-2024</t>
  </si>
  <si>
    <t>Razón Social</t>
  </si>
  <si>
    <t>Fundación Festival Internacional Teatro a Mil</t>
  </si>
  <si>
    <t>Rol Único Trinutario</t>
  </si>
  <si>
    <t>65.409.160-9</t>
  </si>
  <si>
    <t>Domicilio Legal</t>
  </si>
  <si>
    <t>Marchant Pereira 201, Oficina 201, Providencia</t>
  </si>
  <si>
    <t>Representante Legal</t>
  </si>
  <si>
    <t>Carmen Angélica Romero Quero</t>
  </si>
  <si>
    <t>Teléfono</t>
  </si>
  <si>
    <t>56 - 22 925 03 10</t>
  </si>
  <si>
    <t>Correo Electrónico</t>
  </si>
  <si>
    <t>carmen@fundacionteatroamil.cl / vania@fundacionteatroamil.cl</t>
  </si>
  <si>
    <t>Sitio Web Institucional</t>
  </si>
  <si>
    <t>www.teatroamil.cl</t>
  </si>
  <si>
    <t>Programa Orquestas Regionales Profesionales 2024</t>
  </si>
  <si>
    <t>Programa Apoyo a Organizaciones Culturales Colaboradoras - Modalidad Continuidad 2023</t>
  </si>
  <si>
    <t>2. PRESUPUESTO</t>
  </si>
  <si>
    <r>
      <rPr>
        <u/>
        <sz val="9"/>
        <color rgb="FF000000"/>
        <rFont val="Verdana"/>
        <family val="2"/>
      </rPr>
      <t>Instrucción:</t>
    </r>
    <r>
      <rPr>
        <sz val="9"/>
        <color rgb="FF000000"/>
        <rFont val="Verdana"/>
        <family val="2"/>
      </rPr>
      <t xml:space="preserve"> completar los datos solicitados</t>
    </r>
  </si>
  <si>
    <t>INGRESOS MONETARIOS</t>
  </si>
  <si>
    <t>ITEM</t>
  </si>
  <si>
    <t>Enero</t>
  </si>
  <si>
    <t>Febrero</t>
  </si>
  <si>
    <t>Marzo</t>
  </si>
  <si>
    <t>Abril</t>
  </si>
  <si>
    <t>Mayo</t>
  </si>
  <si>
    <t>Junio</t>
  </si>
  <si>
    <t>Julio</t>
  </si>
  <si>
    <t>Agosto</t>
  </si>
  <si>
    <t>Septiembre</t>
  </si>
  <si>
    <t>Octubre</t>
  </si>
  <si>
    <t>Noviembre</t>
  </si>
  <si>
    <t>Diciembre</t>
  </si>
  <si>
    <t>Monto Transferido
Anual</t>
  </si>
  <si>
    <t>Observaciones</t>
  </si>
  <si>
    <r>
      <t>INGRESOS POR CONVENIO LEY DE PRESUPUESTOS 2024 MINISTERIO DE LAS CULTURAS, LAS ARTES Y EL PATRIMONIO</t>
    </r>
    <r>
      <rPr>
        <sz val="9"/>
        <rFont val="Verdana"/>
        <family val="2"/>
      </rPr>
      <t xml:space="preserve"> (LEY N°21.516)</t>
    </r>
  </si>
  <si>
    <t>OTROS INGRESOS MINISTERIO DE LAS CULTURAS, LAS ARTES Y EL PATRIMONIO (Fondart, Ventanilla Abierta, Programa Infraestructura, Red Cultura, Fondo del Patrimonio, etc.)</t>
  </si>
  <si>
    <t>OTROS INGRESOS PÚBLICOS LOCALES: MUNICIPIOS / GOBIERNOS REGIONALES</t>
  </si>
  <si>
    <t xml:space="preserve"> </t>
  </si>
  <si>
    <t>OTROS INGRESOS NIVEL CENTRAL : MINISTERIOS, SERVICIOS</t>
  </si>
  <si>
    <r>
      <t>INGRESOS POR LEY DE DONACIONES CULTURALES LEY N° 20.675</t>
    </r>
    <r>
      <rPr>
        <sz val="9"/>
        <rFont val="Verdana"/>
        <family val="2"/>
      </rPr>
      <t xml:space="preserve"> (MODIFICA LEY CONTENIDA EN ART. 8º DE LA LEY N° 18.985).</t>
    </r>
  </si>
  <si>
    <t>INGRESOS PROVENIENTES DE PRIVADOS</t>
  </si>
  <si>
    <t>INGRESOS POR VENTA DE TICKETS</t>
  </si>
  <si>
    <t>INGRESOS POR VENTA DE SERVICIOS</t>
  </si>
  <si>
    <t>INGRESOS POR ARRIENDOS DE ESPACIOS</t>
  </si>
  <si>
    <r>
      <t xml:space="preserve">OTROS INGRESOS </t>
    </r>
    <r>
      <rPr>
        <b/>
        <sz val="9"/>
        <color rgb="FFFF0000"/>
        <rFont val="Verdana"/>
        <family val="2"/>
      </rPr>
      <t>(ESPECIFICAR)</t>
    </r>
  </si>
  <si>
    <t>Funciones de obras en el extranjero. / Intereses y reajustes</t>
  </si>
  <si>
    <t>TOTAL</t>
  </si>
  <si>
    <t>EGRESOS</t>
  </si>
  <si>
    <t>Monto Total Ejecutado 2024</t>
  </si>
  <si>
    <t>GASTOS DE OPERACIÓN</t>
  </si>
  <si>
    <t>GASTOS DE DIFUSIÓN</t>
  </si>
  <si>
    <t>GASTOS DE INVERSIÓN</t>
  </si>
  <si>
    <t>GASTOS DE PERSONAL</t>
  </si>
  <si>
    <t>OTROS GASTOS</t>
  </si>
  <si>
    <t xml:space="preserve">Gastos de administración, funcionamiento de oficina, comunicaciones, arriendos, entre otros. </t>
  </si>
  <si>
    <t>RESUMEN PRESUPUESTARIO</t>
  </si>
  <si>
    <t>UTILIDAD O PÉRDIDA DEL PERÍODO</t>
  </si>
  <si>
    <t>Total 2024</t>
  </si>
  <si>
    <t>Cabe señalar que a la fecha del informe, los meses informados aún no están cerrados contablemente. Pero las diferencias son marginales en cuanto al valor total final.</t>
  </si>
  <si>
    <t>3. OTROS APORTES ADICIONALES A TRANSFERENCIA CORRIENTE</t>
  </si>
  <si>
    <r>
      <rPr>
        <u/>
        <sz val="9"/>
        <color rgb="FF000000"/>
        <rFont val="Verdana"/>
        <family val="2"/>
      </rPr>
      <t>Instrucción</t>
    </r>
    <r>
      <rPr>
        <sz val="9"/>
        <color rgb="FF000000"/>
        <rFont val="Verdana"/>
        <family val="2"/>
      </rPr>
      <t xml:space="preserve">: deberá llenar esta pestaña de forma </t>
    </r>
    <r>
      <rPr>
        <u/>
        <sz val="9"/>
        <color rgb="FF000000"/>
        <rFont val="Verdana"/>
        <family val="2"/>
      </rPr>
      <t>mensual</t>
    </r>
    <r>
      <rPr>
        <sz val="9"/>
        <color rgb="FF000000"/>
        <rFont val="Verdana"/>
        <family val="2"/>
      </rPr>
      <t xml:space="preserve"> y publicarla en su sitio web institucional a más tardar el día 15 del mes siguiente. Si en algún mes no recibió aportes, se deberá llenar la casilla de monto adjudicado o aportado con "$0" o "Sin aportes", no publicar el documento en blanco.
1° publicación: Otros Aportes mes de enero. Fecha de publicación: 15 de febrero de 2024
2° publicación: Otros Aportes mes de febrero. Fecha de publicación:  15 de marzo de 2024
3° publicación: Otros Aportes mes de marzo. Fecha de publicación: 15 de abril de 2024
4° publicación: Otros Aportes mes de abril. Fecha de publicación: 15 de mayo de 2024
5° publicación: Otros Aportes mes de mayo. Fecha de publicación: 17 de junio de 2024
6° publicación: Otros Aportes mes de junio. Fecha de publicación: 15 de julio de 2024
7° publicación: Otros Aportes mes de julio. Fecha de publicación: 16 de agosto de 2024
8° publicación: Otros Aportes mes de agosto. Fecha de publicación: 16 de septiembre de 2024
9° publicación: Otros Aportes mes de septiembre. Fecha de publicación: 15 de octubre de 2024
10° publicación: Otros Aportes mes de octubre. Fecha de publicación: 15 de noviembre de 2024
11° publicación: Otros Aportes mes de noviembre. Fecha de publicación: 16 de diciembre de 2024
12° publicación: Otros Aportes mes de diciembre. Fecha de publicación: 15 de enero de 2025</t>
    </r>
  </si>
  <si>
    <t>PROYECTOS ADJUDICADOS / APORTES DIRECTOS</t>
  </si>
  <si>
    <t>LLENAR SÓLO EN CASO DE PROYECTOS ADJUDICADOS</t>
  </si>
  <si>
    <t>MES</t>
  </si>
  <si>
    <t>NOMBRE DE LA INSTITUCIÓN QUE REALIZA EL APORTE</t>
  </si>
  <si>
    <t>TIPO DE INSTITUCIÓN</t>
  </si>
  <si>
    <t>TIPO DE APORTE</t>
  </si>
  <si>
    <t>NOMBRE DEL PROYECTO</t>
  </si>
  <si>
    <t>LÍNEA DE FINANCIAMIENTO</t>
  </si>
  <si>
    <t>DURACIÓN DEL PROYECTO</t>
  </si>
  <si>
    <t>MONTO ADJUDICADO / APORTADO</t>
  </si>
  <si>
    <t>ENERO</t>
  </si>
  <si>
    <t>FUNDACIÓN TIEMPOS NUEVOS</t>
  </si>
  <si>
    <t>Empresa Privada</t>
  </si>
  <si>
    <t>Monetario</t>
  </si>
  <si>
    <t>FESTIVAL INTERNACIONAL TEATRO A MIL 2024</t>
  </si>
  <si>
    <t>FINANCIAMIENTO DE PROYECTO</t>
  </si>
  <si>
    <t>28 DÍAS</t>
  </si>
  <si>
    <t>I. MUNICIPALIDAD DE MAIPU</t>
  </si>
  <si>
    <t>Municipio</t>
  </si>
  <si>
    <t>I. MUNICIPALIDAD DE LO ESPEJO</t>
  </si>
  <si>
    <t>CORP. CULT. DE LO BARNECHEA</t>
  </si>
  <si>
    <t>CORP. CULT. DE VITACURA</t>
  </si>
  <si>
    <t>CORP. EMPRES. PARA EL DESARR. DE TIL TIL</t>
  </si>
  <si>
    <t>CORP. CULT. MUNICIPAL DE LA COMUNA DE CHILLAN</t>
  </si>
  <si>
    <t>I. MUNICIPALIDAD DE QUINTA NORMAL</t>
  </si>
  <si>
    <t>EMBAJADA DE AUSTRIA</t>
  </si>
  <si>
    <t>SOUTHBRIDGE CIA. DE SEGUROS GENERALES</t>
  </si>
  <si>
    <t>FEBRERO</t>
  </si>
  <si>
    <t>I. MUNICIPALIDAD DE RENCA</t>
  </si>
  <si>
    <t>CORP. CULT. DE LA GRANJA</t>
  </si>
  <si>
    <t>I. MUNICIPALIDAD DE BUIN</t>
  </si>
  <si>
    <t>I. MUNICIPALIDAD DE CASABLANCA</t>
  </si>
  <si>
    <t>I. MUNICIPALIDAD DE MACHALÍ</t>
  </si>
  <si>
    <t>I. MUNICIPALIDAD DE MELIPILLA</t>
  </si>
  <si>
    <t>CORP. CULT. DE SAN JOAQUÍN</t>
  </si>
  <si>
    <t>I. MUNICIPALIDAD DE LAMPA</t>
  </si>
  <si>
    <t>CORP. CULT. DE PUENTE ALTO</t>
  </si>
  <si>
    <t>I. MUNICIPALIDAD DE CERRILLOS</t>
  </si>
  <si>
    <t>I. MUNICIPALIDAD DE COQUIMBO</t>
  </si>
  <si>
    <t>I. MUNICIPALIDAD DE TEMUCO</t>
  </si>
  <si>
    <t>CORP. MUNICIPAL DE CULTURA DE PAINE</t>
  </si>
  <si>
    <t>CORP. MUNICIPAL DE SAN MIGUEL</t>
  </si>
  <si>
    <t>I. MUNICIPALIDAD DE ISLA DE MAIPO</t>
  </si>
  <si>
    <t>I. MUNICIPALIDAD DE SAN BERNARDO</t>
  </si>
  <si>
    <t>CORP. MUNICIAPL DEL ARTE Y LA CULTURA DE TALAGANTE</t>
  </si>
  <si>
    <t>I. MUNICIPALIDAD DE PEDRO AGUIRRE CERDA</t>
  </si>
  <si>
    <t>CORP. CULTURAL DE ÑUÑOA</t>
  </si>
  <si>
    <t>CORP. DE CULTURA Y PATRIMONIO DE INDEPENDENCIA</t>
  </si>
  <si>
    <t>CORP. CULTURAL DE LA PINTANA</t>
  </si>
  <si>
    <t>CAMARA CHILENA CANADIENSE DE COMERCIO</t>
  </si>
  <si>
    <t>EMBAJADA DE AUSTRALIA</t>
  </si>
  <si>
    <t>MARZO</t>
  </si>
  <si>
    <t>ILUSTRE MUNICIPALIDAD DE EL BOSQUE</t>
  </si>
  <si>
    <t>ILUSTRE MUNICIPALIDAD DE CONCEPCIÓN</t>
  </si>
  <si>
    <t>CORPORACIÓN TEATRO REGIONAL DEL BIOBIO</t>
  </si>
  <si>
    <t>Empresa Pública</t>
  </si>
  <si>
    <t>ILUSTRE MUNICIPALIDAD DE CERRO NAVIA</t>
  </si>
  <si>
    <t>ILUSTRE MUNICIPALIDAD DE PEÑAFLOR</t>
  </si>
  <si>
    <t>BANCO ESTADO</t>
  </si>
  <si>
    <t>ABRIL</t>
  </si>
  <si>
    <t>ILUSTRE MUNICIPALIDAD DE PUDAHUEL</t>
  </si>
  <si>
    <t>ILUSTRE MUNICIPALIDAD DE QUILICURA</t>
  </si>
  <si>
    <t xml:space="preserve">CORPORACIÓN CENTRO CULTURAL GABRIELA MISTRAL </t>
  </si>
  <si>
    <t>ASOCIACIÓN PATRIMONIAL CULTURAL DE LA REGIÓN DE LOS RÍOS</t>
  </si>
  <si>
    <t>CIRCULACIÓN NACIONAL - OBRA MOLLY BLOOM</t>
  </si>
  <si>
    <t>1 DÍA</t>
  </si>
  <si>
    <t>INSTITUTO CHILENO FRANCÉS</t>
  </si>
  <si>
    <t>MAYO</t>
  </si>
  <si>
    <t>ILUSTRE MUNICIPALIDAD DE SAN FELIPE</t>
  </si>
  <si>
    <t>CIRCULACIÓN NACIONAL - ELLA LO AMA</t>
  </si>
  <si>
    <t>CIRCULACIÓN NACIONAL - ENCUENTROS BREVES CON HOMBRES REPULSIVOS Y MAÑANA ES OTRO PAÍS</t>
  </si>
  <si>
    <t>2 DÍAS</t>
  </si>
  <si>
    <t>SERVICIO LOCAL DE EDUCACIÓN PÚBLICA GABRIELA MISTRAL</t>
  </si>
  <si>
    <t>TEATRO EN LA EDUCACIÓN 2024</t>
  </si>
  <si>
    <t>9 MESES</t>
  </si>
  <si>
    <t>JUNIO</t>
  </si>
  <si>
    <t>PROCHILE</t>
  </si>
  <si>
    <t>PLATEA24: SEMANA DE PROGRAMADORES</t>
  </si>
  <si>
    <t>7 DÍAS</t>
  </si>
  <si>
    <t>JULIO</t>
  </si>
  <si>
    <t>Servicio Público</t>
  </si>
  <si>
    <t>9 meses</t>
  </si>
  <si>
    <t xml:space="preserve">BHP </t>
  </si>
  <si>
    <t>FESTIVAL INTERNACIONAL TEATRO A MIL 2025</t>
  </si>
  <si>
    <t>23 días</t>
  </si>
  <si>
    <t>MINERA ESCONDIDA</t>
  </si>
  <si>
    <t>SOCIEDAD DE MARKETING</t>
  </si>
  <si>
    <t>25 días</t>
  </si>
  <si>
    <t>CORPORACIÓN MUNICIPAL DE DESARROLLO DE LAMPA</t>
  </si>
  <si>
    <t>9 Meses</t>
  </si>
  <si>
    <t>SUBSECRETARÍA MINISTERIO DE LAS CULTURAS, LAS ARTES Y EL PATRIMONIO</t>
  </si>
  <si>
    <t>CIRCULACIÓN NACIONAL - MES DEL TEATRO - NI TAN CLÁSICOS</t>
  </si>
  <si>
    <t>5 DÍAS</t>
  </si>
  <si>
    <t>CIRCULACIÓN NACIONAL - MES DEL TEATRO - MOLLY BLOOM</t>
  </si>
  <si>
    <t>AGOSTO</t>
  </si>
  <si>
    <t>CORPORACIÓN MUNICIPAL DE LAS CULTURAS Y LAS ARTES DE SAN ANTONIO</t>
  </si>
  <si>
    <t>CIRCULACIÓN NACIONAL - MOLLY BLOOM</t>
  </si>
  <si>
    <t>INVERSIÓN Y PRODUCCIÓN SAN GINÉS</t>
  </si>
  <si>
    <t>SEPTIEMBRE</t>
  </si>
  <si>
    <t>Persona natural</t>
  </si>
  <si>
    <t xml:space="preserve">4. RECURSOS HUMANOS  </t>
  </si>
  <si>
    <r>
      <rPr>
        <u/>
        <sz val="9"/>
        <rFont val="Verdana"/>
        <family val="2"/>
      </rPr>
      <t>Instrucción:</t>
    </r>
    <r>
      <rPr>
        <sz val="9"/>
        <rFont val="Verdana"/>
        <family val="2"/>
      </rPr>
      <t xml:space="preserve"> Llenar información del equipo de trabajo que actualmente forma parte de la organización e informar remuneraciones </t>
    </r>
    <r>
      <rPr>
        <u/>
        <sz val="9"/>
        <rFont val="Verdana"/>
        <family val="2"/>
      </rPr>
      <t>en caso de que las mismas sean pagadas con recursos otorgados por esta transferencia</t>
    </r>
    <r>
      <rPr>
        <sz val="9"/>
        <rFont val="Verdana"/>
        <family val="2"/>
      </rPr>
      <t xml:space="preserve">.
</t>
    </r>
    <r>
      <rPr>
        <b/>
        <sz val="9"/>
        <color rgb="FFFF0000"/>
        <rFont val="Verdana"/>
        <family val="2"/>
      </rPr>
      <t>Esta información deberá ser publicada en el sitio web institucional, según lo estipulado en el convenio de transferencia de recursos y ejecución de actividades.</t>
    </r>
  </si>
  <si>
    <t>PERSONAL DE LA ORGANIZACIÓN</t>
  </si>
  <si>
    <t>Nombre y apellido</t>
  </si>
  <si>
    <t>Género con el que se identifica</t>
  </si>
  <si>
    <t>Cargo / Rol</t>
  </si>
  <si>
    <t>Área o Departamento al que pertenece</t>
  </si>
  <si>
    <t>Modalidad de Contrato</t>
  </si>
  <si>
    <t>Marcar con una X si la remuneración se paga con recursos otorgados por esta transferencia</t>
  </si>
  <si>
    <t>Remuneración Bruta</t>
  </si>
  <si>
    <t>ASISTENCIA ÁREA ADMINISTRATIVA</t>
  </si>
  <si>
    <t>ADMINISTRACIÓN Y FINANZAS</t>
  </si>
  <si>
    <t>Contrato Plazo Indefinido</t>
  </si>
  <si>
    <t>X</t>
  </si>
  <si>
    <t>ASISTENTE DE DIRECCIÓN</t>
  </si>
  <si>
    <t>PROGRAMACIÓN</t>
  </si>
  <si>
    <t>JEFE DE CONTABILIDAD Y TESORERÍA</t>
  </si>
  <si>
    <t>COORDINADORA DE PROGRAMACIÓN NACIONAL</t>
  </si>
  <si>
    <t>JEFA DE CONTENIDOS</t>
  </si>
  <si>
    <t>COMUNICACIONES</t>
  </si>
  <si>
    <t>COORDINADORA DE ADMINISTRACIÓN</t>
  </si>
  <si>
    <t>JEFE DE PRODUCCIÓN</t>
  </si>
  <si>
    <t>PRODUCCIÓN</t>
  </si>
  <si>
    <t>COORDINADORA DE GESTIÓN COMERCIAL</t>
  </si>
  <si>
    <t>GESTIÓN COMERCIAL</t>
  </si>
  <si>
    <t>COMMUNITY MANAGER</t>
  </si>
  <si>
    <t>DISEÑADOR GRÁFICO</t>
  </si>
  <si>
    <t xml:space="preserve">Total Remuneraciones </t>
  </si>
  <si>
    <t>Género</t>
  </si>
  <si>
    <t>Masculino</t>
  </si>
  <si>
    <t xml:space="preserve">Femenino </t>
  </si>
  <si>
    <t>Contrato Plazo Fijo</t>
  </si>
  <si>
    <t>Trans Femenino</t>
  </si>
  <si>
    <t>Contrato por Obra</t>
  </si>
  <si>
    <t>Trans Masculino</t>
  </si>
  <si>
    <t>Contrato a Honorarios</t>
  </si>
  <si>
    <t>No Binario</t>
  </si>
  <si>
    <t>Outsourcing - Subcontratación</t>
  </si>
  <si>
    <t>Practicantes o Voluntarios</t>
  </si>
  <si>
    <t>5. ESTADO DE LOS COMPROMISOS ESTABLECIDOS POR CONVENIO</t>
  </si>
  <si>
    <r>
      <rPr>
        <u/>
        <sz val="9"/>
        <rFont val="Verdana"/>
        <family val="2"/>
      </rPr>
      <t>Instrucción</t>
    </r>
    <r>
      <rPr>
        <sz val="9"/>
        <rFont val="Verdana"/>
        <family val="2"/>
      </rPr>
      <t>: deberá llenar esta pestaña con la información de la acciones comprometidas por convenio.</t>
    </r>
  </si>
  <si>
    <t>I. PROGRAMAS PROPIOS</t>
  </si>
  <si>
    <t>LÍNEAS ESTRATÉGICAS</t>
  </si>
  <si>
    <t>OBJETIVOS</t>
  </si>
  <si>
    <t>ACCIONES / ACTIVIDADES</t>
  </si>
  <si>
    <t>COMPONENTE AL QUE SE ASOCIA</t>
  </si>
  <si>
    <t>INDICAR TIPO DE COLABORACIÓN MINISTERIAL</t>
  </si>
  <si>
    <t>TIPO DE ACTIVIDAD</t>
  </si>
  <si>
    <t>META 2024</t>
  </si>
  <si>
    <t>UNIDAD DE MEDIDA</t>
  </si>
  <si>
    <t>VERIFICADORES</t>
  </si>
  <si>
    <t>CRONOGRAMA DE EJECUCIÓN</t>
  </si>
  <si>
    <t>Numeral de compromiso</t>
  </si>
  <si>
    <t>UNIDAD DE MEDIDA EJECUTADA</t>
  </si>
  <si>
    <t>INFORMACIÓN DE LAS ACCIONES A DESARROLLAR</t>
  </si>
  <si>
    <t>Descripción de las actividades y/o acciones desarrolladas</t>
  </si>
  <si>
    <t>Medios de verificación de la actividad adjuntos</t>
  </si>
  <si>
    <t>Fecha o período de realización</t>
  </si>
  <si>
    <t>Estado de ejecución</t>
  </si>
  <si>
    <t>LLENAR SÓLO EN CASO DE MODIFICACIÓN</t>
  </si>
  <si>
    <t>1°T</t>
  </si>
  <si>
    <t>2°T</t>
  </si>
  <si>
    <t>3°T</t>
  </si>
  <si>
    <t>4°T</t>
  </si>
  <si>
    <t>N° de Rex. o Carta que autoriza modificación</t>
  </si>
  <si>
    <t>Detalle de la modificación</t>
  </si>
  <si>
    <t>Estado de la acción modificada</t>
  </si>
  <si>
    <t> </t>
  </si>
  <si>
    <t>I.1. Acceso</t>
  </si>
  <si>
    <t>Acortar las brechas de acceso de participación cultural</t>
  </si>
  <si>
    <t>I.1.1. Funciones y exhibición de artes escénicas gratuitas</t>
  </si>
  <si>
    <t>C1: Acceso: Festival Internacional Santiago a Mil /  Realización Proyectos Ciclo Teatro hoy y Danza Hoy</t>
  </si>
  <si>
    <t>Enfoques y Beneficiarios Preferentes - Territorio- Descentralización</t>
  </si>
  <si>
    <t>Artístico-Cultural</t>
  </si>
  <si>
    <t>Número de funciones</t>
  </si>
  <si>
    <t>Reportes de funciones realizadas/ Fotos/ Prensa</t>
  </si>
  <si>
    <t>I.1.1</t>
  </si>
  <si>
    <r>
      <rPr>
        <b/>
        <sz val="9"/>
        <color rgb="FF000000"/>
        <rFont val="Verdana"/>
        <family val="2"/>
      </rPr>
      <t xml:space="preserve">ENERO: </t>
    </r>
    <r>
      <rPr>
        <sz val="9"/>
        <color rgb="FF000000"/>
        <rFont val="Verdana"/>
        <family val="2"/>
      </rPr>
      <t xml:space="preserve">Se realizan 153 funciones presenciales con acceso gratuito llegando a 228.247. y 02 funciones en Televisión abierta llegando a 896.000 personas.
</t>
    </r>
    <r>
      <rPr>
        <b/>
        <sz val="9"/>
        <color rgb="FF000000"/>
        <rFont val="Verdana"/>
        <family val="2"/>
      </rPr>
      <t xml:space="preserve">MARZO: </t>
    </r>
    <r>
      <rPr>
        <sz val="9"/>
        <color rgb="FF000000"/>
        <rFont val="Verdana"/>
        <family val="2"/>
      </rPr>
      <t xml:space="preserve">Se realizan 1 función con acceso gratuito obra "Volantín"
</t>
    </r>
    <r>
      <rPr>
        <i/>
        <sz val="9"/>
        <color rgb="FF000000"/>
        <rFont val="Verdana"/>
        <family val="2"/>
      </rPr>
      <t xml:space="preserve">(Los siguientes meses se realizan funciones gratuitas pero las cargamos a otros compromisos)
</t>
    </r>
  </si>
  <si>
    <t>Fotografías, Prensa</t>
  </si>
  <si>
    <t>ENERO-MARZO 2024</t>
  </si>
  <si>
    <t>EN EJECUCIÓN</t>
  </si>
  <si>
    <t>I.1.2. Funciones y exhibiciones de artes escénicas pagadas</t>
  </si>
  <si>
    <t>Ejes transversales - Circuitos creativos</t>
  </si>
  <si>
    <t>Reportes de funciones realizadas/ fotos/ Prensa</t>
  </si>
  <si>
    <t>I.1.2</t>
  </si>
  <si>
    <t>I.1.3. Obras virtuales en Teatroamil.TV</t>
  </si>
  <si>
    <t>No aplica</t>
  </si>
  <si>
    <t>Número de obras</t>
  </si>
  <si>
    <t>Reporte te visualizaciones en Teatroamil.TV</t>
  </si>
  <si>
    <t>I.1.3</t>
  </si>
  <si>
    <r>
      <rPr>
        <b/>
        <sz val="9"/>
        <color rgb="FF000000"/>
        <rFont val="Verdana"/>
        <family val="2"/>
      </rPr>
      <t>ENERO:</t>
    </r>
    <r>
      <rPr>
        <sz val="9"/>
        <color rgb="FF000000"/>
        <rFont val="Verdana"/>
        <family val="2"/>
      </rPr>
      <t xml:space="preserve"> Se disponibilizan 05 obras digitales en Teatroamil.tv del 03 al 31 de enero 2024 en el marco del Festival Teatro a Mil 2024
</t>
    </r>
    <r>
      <rPr>
        <b/>
        <sz val="9"/>
        <color rgb="FF000000"/>
        <rFont val="Verdana"/>
        <family val="2"/>
      </rPr>
      <t>MAYO:</t>
    </r>
    <r>
      <rPr>
        <sz val="9"/>
        <color rgb="FF000000"/>
        <rFont val="Verdana"/>
        <family val="2"/>
      </rPr>
      <t xml:space="preserve"> Se disponibilizan 10 entrevistas digitales en Teatroamil.tv el 25 y 26 de mayo en el contexto del Día del Patrimonio.</t>
    </r>
  </si>
  <si>
    <t>Publicaciones en Teatroamil.tv</t>
  </si>
  <si>
    <t>ENERO 2024 - MAYO 2024</t>
  </si>
  <si>
    <t>REGISTRO TEATROAMIL.TV</t>
  </si>
  <si>
    <t>I.2. Creación</t>
  </si>
  <si>
    <t>Apoyar la sostenibilidad del sistema artístico nacional</t>
  </si>
  <si>
    <t>I.2.1. Intercambio de conocimientos artísticos y/o profesionales entre artistas internacionales y nacionales y/o público</t>
  </si>
  <si>
    <t>C2: Creación: Co-Producciones</t>
  </si>
  <si>
    <t>Ejes transversales circuitos creativos</t>
  </si>
  <si>
    <t>Formación Capacitación</t>
  </si>
  <si>
    <t>Número de Actividades</t>
  </si>
  <si>
    <t>Reporte de asesorías artísticas y técnicas realizadas</t>
  </si>
  <si>
    <t>I.2.1</t>
  </si>
  <si>
    <r>
      <rPr>
        <b/>
        <sz val="9"/>
        <color rgb="FF000000"/>
        <rFont val="Verdana"/>
      </rPr>
      <t xml:space="preserve">ENERO: 
</t>
    </r>
    <r>
      <rPr>
        <sz val="9"/>
        <color rgb="FF000000"/>
        <rFont val="Verdana"/>
      </rPr>
      <t xml:space="preserve">1) Se realiza una colaboración entre el Colectivo Yuyachkani de Bolivia y el Colectivo Primates de Chile (Antofagasta) y se estrena la obra Desde Lejos he venido.El Teatro es un sueño en Antofagasta el 13 de enero 2024. Participaron 80 artistas locales en donde hubo ensayos e intercambio artistico entre los artistas bolivianos y artistas nacionales.
2) Se realiza una colaboración entre el Colectivo Yuyachkani de Bolivia y artistas nacionales y se estrena la obra El Teatro es un sueño en Santiago. Participaron 70 artistas locales en donde hubo una residencia artistica los días 15-16-17-18 de enero 2024 e intercambio artistico entre los artistas bolivianos y artistas nacionales.
3) Se realiza una residencia artística e intercambio artistico entre artistas de Francia y artistas locales, donde participaron más de 50 artistas nacionales en la obra Tres Elfantes Pasan de la compañía Opossito que se realizó los días 8-9-10-11 de enero 2024.
4) Se realiza intercamio artistico entre artistas de Francia y nacionales para realizar la obra Jerome Bell, en donde participaron artistas locales, 02 función en Antofagasta, 02 función en Santiago y 01 función en Concepción.
5) Se realiza intercambio artistico entre artistas de brasil y artistas nacionales para realizar la obra G.O.L.P, en donde participaron 05 artistas nacionales.
6) Se desarrollan 39 actividades de mediación y diálogos entre artistas y público en donde asisten 4.114 personas.
</t>
    </r>
    <r>
      <rPr>
        <b/>
        <sz val="9"/>
        <color rgb="FF000000"/>
        <rFont val="Verdana"/>
      </rPr>
      <t xml:space="preserve">JUNIO
</t>
    </r>
    <r>
      <rPr>
        <sz val="9"/>
        <color rgb="FF000000"/>
        <rFont val="Verdana"/>
      </rPr>
      <t xml:space="preserve">Realización de 04 conferencias en Museo Franz Mayer, México, con los creadores de Museo 31, y 01 clase magistral con el curador artístico de Museo 31 en México. 
</t>
    </r>
  </si>
  <si>
    <t>ENERO Y JUNIO 2024</t>
  </si>
  <si>
    <t>I.2.2 Proyectos de coproducción estrenados</t>
  </si>
  <si>
    <t>Ejes transversales - Reactivación y Economía Creativa</t>
  </si>
  <si>
    <t>Número de coproducciones</t>
  </si>
  <si>
    <t>Propuestas apoyadas y estrenadas</t>
  </si>
  <si>
    <t>I.2.2</t>
  </si>
  <si>
    <t>ENERO 2024</t>
  </si>
  <si>
    <t>I.2.3. Apoyo a la gestión y asignación de recursos de coproducciones</t>
  </si>
  <si>
    <t>Número coproducciones</t>
  </si>
  <si>
    <t>Propuestas seleccionadas con contrato</t>
  </si>
  <si>
    <t>I.2.3</t>
  </si>
  <si>
    <t>ABRIL-MAYO-JUNIO-JULIO 2024</t>
  </si>
  <si>
    <t>I.3. Circulación</t>
  </si>
  <si>
    <t>Promover, proteger y visibilizar la creación nacional</t>
  </si>
  <si>
    <t>I.3.1. Gestión de giras y presentaciones de obras nacionales e internacionales</t>
  </si>
  <si>
    <t>Funciones realizadas en Chile y el Extranjero</t>
  </si>
  <si>
    <t>I.3.1</t>
  </si>
  <si>
    <r>
      <rPr>
        <b/>
        <sz val="9"/>
        <color rgb="FF000000"/>
        <rFont val="Verdana"/>
      </rPr>
      <t xml:space="preserve">ENERO:
</t>
    </r>
    <r>
      <rPr>
        <sz val="9"/>
        <color rgb="FF000000"/>
        <rFont val="Verdana"/>
      </rPr>
      <t xml:space="preserve">Se realizan 02 funciones de la obra "Pachakuna: Guardianes de Los Andes" (circulación nacional) y 04 funciones de la obra "Amor a la muerte" (circulación internacional). 
</t>
    </r>
    <r>
      <rPr>
        <b/>
        <sz val="9"/>
        <color rgb="FF000000"/>
        <rFont val="Verdana"/>
      </rPr>
      <t>MARZO:</t>
    </r>
    <r>
      <rPr>
        <sz val="9"/>
        <color rgb="FF000000"/>
        <rFont val="Verdana"/>
      </rPr>
      <t xml:space="preserve"> 
Se realiza 01 función de la obra "Encuentros breves con hombres repulsivos" en San Felipe (circulación nacional) y 01 función de la obra "Pachakuna: Guardianes de Los Andes" en Concepción (circulación nacional).
</t>
    </r>
    <r>
      <rPr>
        <b/>
        <sz val="9"/>
        <color rgb="FF000000"/>
        <rFont val="Verdana"/>
      </rPr>
      <t xml:space="preserve">ABRIL: 
</t>
    </r>
    <r>
      <rPr>
        <sz val="9"/>
        <color rgb="FF000000"/>
        <rFont val="Verdana"/>
      </rPr>
      <t xml:space="preserve">Se realiza 01 función de la obra "Molly Bloom" en Valdivia (circulación nacional).
</t>
    </r>
    <r>
      <rPr>
        <b/>
        <sz val="9"/>
        <color rgb="FF000000"/>
        <rFont val="Verdana"/>
      </rPr>
      <t xml:space="preserve">MAYO:
</t>
    </r>
    <r>
      <rPr>
        <sz val="9"/>
        <color rgb="FF000000"/>
        <rFont val="Verdana"/>
      </rPr>
      <t xml:space="preserve">Se realiza 01 función de la obra "Ella lo ama" en San Felipe (circulación nacional); 01 función de la obra "Mañana es otro país" en San Felipe (circulación nacional); 01 función de la obra "Molly Bloom" en Coquimbo (circulación nacional); y 01 función de "Villa" en el Francia (circulación internacional).
</t>
    </r>
    <r>
      <rPr>
        <b/>
        <sz val="9"/>
        <color rgb="FF000000"/>
        <rFont val="Verdana"/>
      </rPr>
      <t xml:space="preserve">JUNIO:
</t>
    </r>
    <r>
      <rPr>
        <sz val="9"/>
        <color rgb="FF000000"/>
        <rFont val="Verdana"/>
      </rPr>
      <t xml:space="preserve">Se realiza 01 función de "Villa" en Francia (circulación internacional); se realiza 02 funciones de "Sea of Silence" en Uruguay (circulación internacional); y 9 jornadas de funciones de "Museo 31" en México (circulación internacional). 
</t>
    </r>
    <r>
      <rPr>
        <b/>
        <sz val="9"/>
        <color rgb="FF000000"/>
        <rFont val="Verdana"/>
      </rPr>
      <t xml:space="preserve">JULIO:
</t>
    </r>
    <r>
      <rPr>
        <sz val="9"/>
        <color rgb="FF000000"/>
        <rFont val="Verdana"/>
      </rPr>
      <t xml:space="preserve">Se realiza 01 ensayo abierto y 05 funciones de "Sea of Silence" en Francia (circulación internacional); se realiza gira en España de la obra "Villa" en las ciudades de Barcelona, Galicia y Pamplona con un total de 05 funciones (circulación internacional); se realiza 01 función de "Ella lo ama" en Osorno (circulación nacional); y se realizan 26 jornadas de funciones de "Museo 31" en México (circulación internacional). 
</t>
    </r>
    <r>
      <rPr>
        <b/>
        <sz val="9"/>
        <color rgb="FF000000"/>
        <rFont val="Verdana"/>
      </rPr>
      <t xml:space="preserve">AGOSTO:
</t>
    </r>
    <r>
      <rPr>
        <sz val="9"/>
        <color rgb="FF000000"/>
        <rFont val="Verdana"/>
      </rPr>
      <t xml:space="preserve">Se realiza 02 funciones de "Sea of Silence" en Alemania (circulación internacional); se realiza 01 función de "Molly Bloom" en San Antonio (circulación nacional); se realizan 02 funciones de "La Pichintún" en Atacama (circulación nacional); se realizan 02 funciones de "VACA" en Alemania y 02 funciones en Holanda (circulación internacional); y se realizan 27 jornadas de "Museo 31" en México (circulación internacional). 
</t>
    </r>
    <r>
      <rPr>
        <b/>
        <sz val="9"/>
        <color rgb="FF000000"/>
        <rFont val="Verdana"/>
      </rPr>
      <t xml:space="preserve">SEPTIEMBRE:
</t>
    </r>
    <r>
      <rPr>
        <sz val="9"/>
        <color rgb="FF000000"/>
        <rFont val="Verdana"/>
      </rPr>
      <t xml:space="preserve">Se realiza 01 función de "Vaca" en Alemania (circulación internacional); se realiza 02 funciones de "Te Mana Hakara" en Rapa Nui (circulación nacional); se realizan 03 funciones de "Mañana es otro país" en México; se realizan 03 funciones de "Gemelos" en España (circulación internacional); se realizan 24 funciones de "Museo 31" en México; se realizan 01 función de "Molly Bloom" en Arica (circulación nacional); se realiza 01 función de "Pachakuna. Guardianes de Los Andes" en Copiapó (circulación nacional); se realiza 01 función de "Pachakuna. Guardianes de Los Andes" en Chañaral (circulación nacional). 
</t>
    </r>
  </si>
  <si>
    <t>I.3.2. Realización de platea 2024</t>
  </si>
  <si>
    <t>N de actividades en la semana de programadores</t>
  </si>
  <si>
    <t>Reportes de preparación Platea 2024</t>
  </si>
  <si>
    <t>I.3.2</t>
  </si>
  <si>
    <t>Se realizaron 15 actividades en el Marco de Platea 24</t>
  </si>
  <si>
    <t xml:space="preserve"> Catálogo de Platea 24 Impreso</t>
  </si>
  <si>
    <t>FINALIZADA</t>
  </si>
  <si>
    <t>Platea 2024</t>
  </si>
  <si>
    <t>I.4. Formación y Educación</t>
  </si>
  <si>
    <t>Colocar a las artes como motor de transformación personal y social</t>
  </si>
  <si>
    <t>I.4.1. Incorporación de la Asignatura de artes escénicas en diferentes cursos y colegios a través del programa Teatro en la educación.</t>
  </si>
  <si>
    <t>C3: Formación</t>
  </si>
  <si>
    <t>Compromisos Intersectoriales - Plan de Niñez y Adolescencia</t>
  </si>
  <si>
    <t>Número de escuelas en el programa</t>
  </si>
  <si>
    <t>Comuna donde se realiza el programa</t>
  </si>
  <si>
    <t>I.4.1</t>
  </si>
  <si>
    <r>
      <t xml:space="preserve">En </t>
    </r>
    <r>
      <rPr>
        <b/>
        <sz val="9"/>
        <color theme="1"/>
        <rFont val="Verdana"/>
        <family val="2"/>
      </rPr>
      <t>Abril</t>
    </r>
    <r>
      <rPr>
        <sz val="9"/>
        <color theme="1"/>
        <rFont val="Verdana"/>
        <family val="2"/>
      </rPr>
      <t xml:space="preserve"> comienza el programa Teatro en la educación en 14 cursos y 07 escuelas:
1) ESCUELA SANTA BÁRBARA
2) ESCUELA REPÚBLICA DE POLONIA
3) LICEO MANUEL ROJAS
4) ESCUELA POETA VICTOR DOMINGO SILVA
5) ESCUELA POETA OSCAR CASTRO
6) ESCUELA SANITAS 
7) ESCUELA BÉLGICA
En </t>
    </r>
    <r>
      <rPr>
        <b/>
        <sz val="9"/>
        <color theme="1"/>
        <rFont val="Verdana"/>
        <family val="2"/>
      </rPr>
      <t>Julio</t>
    </r>
    <r>
      <rPr>
        <sz val="9"/>
        <color theme="1"/>
        <rFont val="Verdana"/>
        <family val="2"/>
      </rPr>
      <t xml:space="preserve"> se comienza a realizar un formato acotado de 03 meses del programa Teatro en la Educación en 02 cursos de 01 establecimiento. 
8) LICEO POLIVALENTE JOSÉ DOMINGO BALMACEDA</t>
    </r>
  </si>
  <si>
    <t>Informe Teatro en la Educación</t>
  </si>
  <si>
    <t>I.4.2. Asistencia de los alumnos/a del programa teatro en la educación a ver obras de teatro</t>
  </si>
  <si>
    <t>Número de Salidas pedagógicas</t>
  </si>
  <si>
    <t>Reporte de visualización obra de teatro</t>
  </si>
  <si>
    <t>I.4.2</t>
  </si>
  <si>
    <r>
      <rPr>
        <b/>
        <sz val="9"/>
        <color rgb="FF000000"/>
        <rFont val="Verdana"/>
        <family val="2"/>
      </rPr>
      <t xml:space="preserve">JUNIO: </t>
    </r>
    <r>
      <rPr>
        <sz val="9"/>
        <color rgb="FF000000"/>
        <rFont val="Verdana"/>
        <family val="2"/>
      </rPr>
      <t xml:space="preserve">Se realiza la primera salida pedagogica el 05 de junio a visualizar "Pareidolia" en M100, en donde participaron 104 estudiantes de los siguientes cursos y establecimientos: 
1) 6° básico - Escuela Sanitas
2) 7° básico - Escuela Sanitas
3) 8° básico - Escuela Sanitas
4) 7°A básico - Escuela Poeta Oscar Castro
5) 7°B básico - Escuela Poeta Oscar Castro
</t>
    </r>
    <r>
      <rPr>
        <b/>
        <sz val="9"/>
        <color rgb="FF000000"/>
        <rFont val="Verdana"/>
        <family val="2"/>
      </rPr>
      <t xml:space="preserve">JULIO: </t>
    </r>
    <r>
      <rPr>
        <sz val="9"/>
        <color rgb="FF000000"/>
        <rFont val="Verdana"/>
        <family val="2"/>
      </rPr>
      <t>Se realiza la segunda salida pedagogica el 31 de julio a visualizar "Pareidolia" en TEUC, en donde participaron 168 estudiante de los siguientes cursos y establecimientos: 
1) 5° básico - Escuela Poeta Víctor Domingo Silva
2) 5° y 4° básico - Escuela Manuel Rojas
3) 5° básico - Escuela Sanitas
4) 7° básico - Escuela República de Polonia
5) 6° básico - Escuela Santa Bárbara</t>
    </r>
  </si>
  <si>
    <t>JUNIO-JULIO 2024</t>
  </si>
  <si>
    <t>I.4.3. Realización de muestras finales ante comunidad escolar</t>
  </si>
  <si>
    <t>Número de Muestras finales</t>
  </si>
  <si>
    <t>Reporte de realización de muestras finales</t>
  </si>
  <si>
    <t>I.4.3</t>
  </si>
  <si>
    <t>I.4.4. Diseño de actividades de Lab Escénico 2025</t>
  </si>
  <si>
    <t>Actividad</t>
  </si>
  <si>
    <t>Programa de actividades en Festival 2025</t>
  </si>
  <si>
    <t>I.4.4</t>
  </si>
  <si>
    <t>I.4.5. Ejecución de actividades de Lab Escénico 2024</t>
  </si>
  <si>
    <t>Reporte de actividades Lab Escénico en festival 2024</t>
  </si>
  <si>
    <t>I.4.5</t>
  </si>
  <si>
    <t>Fotografías</t>
  </si>
  <si>
    <t>II. EJES TRANSVERSALES</t>
  </si>
  <si>
    <t>II.1. Asociatividad</t>
  </si>
  <si>
    <t>II.1.1 Formalizar e incentivar trabajo colaborativo entre instituciones colaboradoras</t>
  </si>
  <si>
    <t>1. Participar en red de orgnanizaciones colaboradoras activamente en actividades/ iniciativas producidas, gestionadas por tres o más organizaciones</t>
  </si>
  <si>
    <t>Actividades</t>
  </si>
  <si>
    <t>Registro fotográfico, audiovisual, material de difusión.</t>
  </si>
  <si>
    <t>x</t>
  </si>
  <si>
    <t>II.1.1</t>
  </si>
  <si>
    <r>
      <rPr>
        <b/>
        <sz val="9"/>
        <color rgb="FF000000"/>
        <rFont val="Verdana"/>
        <family val="2"/>
      </rPr>
      <t xml:space="preserve">MAYO
</t>
    </r>
    <r>
      <rPr>
        <sz val="9"/>
        <color rgb="FF000000"/>
        <rFont val="Verdana"/>
        <family val="2"/>
      </rPr>
      <t xml:space="preserve">Participación de Dirección de Planificación y Proyectos en 02 jornadas lideradas por Ciudadanía Inteligente, que contó con la participación de diversas organizaciones colaboradoras del Estado con el propósito de avanzar en la caracterización de cada una de las instituciones, compartir estudios públicos, poner en común problemáticas y soluciones transversales, identificar acciones y proyectos conjuntos, articular un relato de nuestro rol como organizaciones sin fines de lucro que desde nuestro quehacer contribuye a la ejecución de las políticas públicas al desarrollo cultural del país. 
Se comienzan los ensayos y producción de la obra "Voyager", una coproducción de Fundación Teatro a Mil, Centro Cultural Gabriela Mistral y Centro Cultural de España. 
</t>
    </r>
  </si>
  <si>
    <t>MAYO 2024</t>
  </si>
  <si>
    <t>II.1.2 Incentivar el trabajo colaborativo entre instituciones del sector</t>
  </si>
  <si>
    <t>2. Participar de red de Festivales o similar en  mesas de trabajo y otras iniciativas con instituciones culturales de distinta naturaleza</t>
  </si>
  <si>
    <t>II.1.2</t>
  </si>
  <si>
    <r>
      <rPr>
        <b/>
        <sz val="9"/>
        <color theme="1"/>
        <rFont val="Verdana"/>
        <family val="2"/>
      </rPr>
      <t xml:space="preserve">MAYO: 
</t>
    </r>
    <r>
      <rPr>
        <sz val="9"/>
        <color theme="1"/>
        <rFont val="Verdana"/>
        <family val="2"/>
      </rPr>
      <t xml:space="preserve">Participación por parte de Coordinador de Circulación Nacional en Seminario convocado por la Red de Festivales de Artes Escénicas de Chile el pasado 04 de mayo.
Participación por parte de Directora de Planificación y Proyectos en taller de dos jornadas (8 y 9 de mayo), liderada por Ciudadanía Inteligente, el que contó con la participación de diversas organizaciones colaboradoras del Estado. Este tuvo el proposito de avanzar en la caracterización de cada una de las instituciones, compartir estudios de público, poner en común problemáticas y soluciones transversales. 
</t>
    </r>
    <r>
      <rPr>
        <b/>
        <sz val="9"/>
        <color theme="1"/>
        <rFont val="Verdana"/>
        <family val="2"/>
      </rPr>
      <t xml:space="preserve">JUNIO:
</t>
    </r>
    <r>
      <rPr>
        <sz val="9"/>
        <color theme="1"/>
        <rFont val="Verdana"/>
        <family val="2"/>
      </rPr>
      <t xml:space="preserve">Participación en mesa redonda titulada "Contar el mundo desde el sur", en donde fue parte la Dirección General de FITAM, Guillermo Calderón (Director de "Villa"), Guillermo Cacace (director y artista, Argentina) y Eric Bart (programador) en el Festival Du Printemps Des Comedientes en Montepellier, Francia. 
</t>
    </r>
    <r>
      <rPr>
        <b/>
        <sz val="9"/>
        <color theme="1"/>
        <rFont val="Verdana"/>
        <family val="2"/>
      </rPr>
      <t>AGOSTO:</t>
    </r>
    <r>
      <rPr>
        <sz val="9"/>
        <color theme="1"/>
        <rFont val="Verdana"/>
        <family val="2"/>
      </rPr>
      <t xml:space="preserve">
Participación de diálogo post función del estreno de la coproducción de "VACA" en Alemania, en donde la Dirección General de FITAM, Guillermo Calderón (Director de "VACA") y Thomas Oberender (Presidente del Jurado que otorga la Medalla Goethe).</t>
    </r>
  </si>
  <si>
    <t>II.2. Trabajo territorial</t>
  </si>
  <si>
    <t>II.2.1 Apoyar la descentralización de oferta programática</t>
  </si>
  <si>
    <t>1. Desarrollar actividades en comunas distintas a la de origen de la organización</t>
  </si>
  <si>
    <t>II.2.1</t>
  </si>
  <si>
    <r>
      <rPr>
        <b/>
        <sz val="9"/>
        <color rgb="FF000000"/>
        <rFont val="Verdana"/>
        <family val="2"/>
      </rPr>
      <t>ENERO:</t>
    </r>
    <r>
      <rPr>
        <sz val="9"/>
        <color rgb="FF000000"/>
        <rFont val="Verdana"/>
        <family val="2"/>
      </rPr>
      <t xml:space="preserve"> Durante el mes de Enero, El Festival Teatro a mil estuvo en 34 comunas distintas a la de la organización (Providencia) Realizando 472 funciones abarcando 266.177 personas
</t>
    </r>
    <r>
      <rPr>
        <b/>
        <sz val="9"/>
        <color rgb="FF000000"/>
        <rFont val="Verdana"/>
        <family val="2"/>
      </rPr>
      <t>FEBRERO:</t>
    </r>
    <r>
      <rPr>
        <sz val="9"/>
        <color rgb="FF000000"/>
        <rFont val="Verdana"/>
        <family val="2"/>
      </rPr>
      <t xml:space="preserve"> Durante Febrero se realizan 264 funciones en comunas distintas a la de la organización.
</t>
    </r>
    <r>
      <rPr>
        <b/>
        <sz val="9"/>
        <color rgb="FF000000"/>
        <rFont val="Verdana"/>
        <family val="2"/>
      </rPr>
      <t>ABRIL:</t>
    </r>
    <r>
      <rPr>
        <sz val="9"/>
        <color rgb="FF000000"/>
        <rFont val="Verdana"/>
        <family val="2"/>
      </rPr>
      <t xml:space="preserve"> Se realizan 16 funciones en comuna distinta de la organización</t>
    </r>
  </si>
  <si>
    <t>ENERO A ABRIL 2024</t>
  </si>
  <si>
    <t>2. Desarrollar actividades en regiones distintas a la región de origen de la organización</t>
  </si>
  <si>
    <t>II.2.2</t>
  </si>
  <si>
    <r>
      <rPr>
        <b/>
        <sz val="9"/>
        <color rgb="FF000000"/>
        <rFont val="Verdana"/>
        <family val="2"/>
      </rPr>
      <t xml:space="preserve">ENERO: </t>
    </r>
    <r>
      <rPr>
        <sz val="9"/>
        <color rgb="FF000000"/>
        <rFont val="Verdana"/>
        <family val="2"/>
      </rPr>
      <t xml:space="preserve">Durante el mes de Enero, El Festival Teatro a mil estuvo en 07 regiones, distintas a la RM, con 40 funciones, llegando a 42.090 personas
</t>
    </r>
    <r>
      <rPr>
        <b/>
        <sz val="9"/>
        <color rgb="FF000000"/>
        <rFont val="Verdana"/>
        <family val="2"/>
      </rPr>
      <t>FEBRERO:</t>
    </r>
    <r>
      <rPr>
        <sz val="9"/>
        <color rgb="FF000000"/>
        <rFont val="Verdana"/>
        <family val="2"/>
      </rPr>
      <t xml:space="preserve"> Durante febrero se realizaron 02 funciones en regiones distintas a RM
</t>
    </r>
    <r>
      <rPr>
        <b/>
        <sz val="9"/>
        <color rgb="FF000000"/>
        <rFont val="Verdana"/>
        <family val="2"/>
      </rPr>
      <t xml:space="preserve">MARZO: </t>
    </r>
    <r>
      <rPr>
        <sz val="9"/>
        <color rgb="FF000000"/>
        <rFont val="Verdana"/>
        <family val="2"/>
      </rPr>
      <t xml:space="preserve">Se realiza 01 función fuera de la RM
</t>
    </r>
    <r>
      <rPr>
        <b/>
        <sz val="9"/>
        <color rgb="FF000000"/>
        <rFont val="Verdana"/>
        <family val="2"/>
      </rPr>
      <t>ABRIL:</t>
    </r>
    <r>
      <rPr>
        <sz val="9"/>
        <color rgb="FF000000"/>
        <rFont val="Verdana"/>
        <family val="2"/>
      </rPr>
      <t xml:space="preserve"> Se realiza 01 función fuera de la RM
</t>
    </r>
    <r>
      <rPr>
        <b/>
        <sz val="9"/>
        <color rgb="FF000000"/>
        <rFont val="Verdana"/>
        <family val="2"/>
      </rPr>
      <t>MAYO:</t>
    </r>
    <r>
      <rPr>
        <sz val="9"/>
        <color rgb="FF000000"/>
        <rFont val="Verdana"/>
        <family val="2"/>
      </rPr>
      <t xml:space="preserve"> Se realizan 03 funciones fuera de la RM
</t>
    </r>
    <r>
      <rPr>
        <b/>
        <sz val="9"/>
        <color rgb="FF000000"/>
        <rFont val="Verdana"/>
        <family val="2"/>
      </rPr>
      <t>JULIO:</t>
    </r>
    <r>
      <rPr>
        <sz val="9"/>
        <color rgb="FF000000"/>
        <rFont val="Verdana"/>
        <family val="2"/>
      </rPr>
      <t xml:space="preserve"> Se realizan 01 función fuera de la RM
</t>
    </r>
    <r>
      <rPr>
        <b/>
        <sz val="9"/>
        <color rgb="FF000000"/>
        <rFont val="Verdana"/>
        <family val="2"/>
      </rPr>
      <t>AGOSTO:</t>
    </r>
    <r>
      <rPr>
        <sz val="9"/>
        <color rgb="FF000000"/>
        <rFont val="Verdana"/>
        <family val="2"/>
      </rPr>
      <t xml:space="preserve"> Se realizan 03 funciones fuera de la RM</t>
    </r>
  </si>
  <si>
    <t>II.3. Medioambiente</t>
  </si>
  <si>
    <t>II.3.1 Contribuir al cuidado y protección del medioambiente</t>
  </si>
  <si>
    <t>1. Desarrollar actividades y/o acciones asociadas a esta área, profundizar la politica de sustentabilidad</t>
  </si>
  <si>
    <t>II.3.1</t>
  </si>
  <si>
    <r>
      <rPr>
        <b/>
        <sz val="9"/>
        <color rgb="FF000000"/>
        <rFont val="Verdana"/>
        <family val="2"/>
      </rPr>
      <t xml:space="preserve">JULIO: </t>
    </r>
    <r>
      <rPr>
        <sz val="9"/>
        <color rgb="FF000000"/>
        <rFont val="Verdana"/>
        <family val="2"/>
      </rPr>
      <t xml:space="preserve">La Dirección de Planificación y Proyectos de FITAM participó en el "2do Foro Nacional Cultura y Empresa" que se desarrolló el pasado 18 de Julio en la Sala Claudio Arrau en el Teatro Municipalidad de Chillán. En la cual, fue parte del día 2 de paneles de conversación, en el panel 1 titulado "Evidencias para amplificar el impacto de la cultura" en conjunto con disintas entidades como Fundación Teatro La Matriz, Corporación Cultural de la Cámara Chilena de Construcción y Museo Baburizza. 
</t>
    </r>
  </si>
  <si>
    <t>JULIO 2024</t>
  </si>
  <si>
    <t>II.4. Accesibilidad universal</t>
  </si>
  <si>
    <t>II.4.1 Apoyar la descentralización de oferta programática</t>
  </si>
  <si>
    <t>1. Desarrollar actividades y/o acciones asociadas a esta área, programando y asistiendo a encuentros en otras regiones de nuestro pais</t>
  </si>
  <si>
    <t>II.4.1</t>
  </si>
  <si>
    <t xml:space="preserve">Se realiza el Festival Teatro a Mil a extensión a Antofagasta a Mil con 20 funciones, Concepción a Mil con 8 funciones y Valparaíso a Mil con 11 funciones. </t>
  </si>
  <si>
    <t>COLABORACIÓN CON PROGRAMAS EJECUTADOS POR EL MINISTERIO</t>
  </si>
  <si>
    <t>Estado de Ejecución</t>
  </si>
  <si>
    <t>1. Participar en la Semana de la Educación Artística (SEA), concretando al menos una  (01) reunión de coordinación con el Departamento de Educación y Formación en Artes y Cultura –o la dependencia que le suceda en sus funciones- del MINISTERIO para conocer los lineamientos de cada versión, registrar la institución en la web http://semanaeducacionartistica.cultura.gob.cl y realizar al menos una (01) actividad de visibilización o proyecto afín a la temática de celebración de cada año. Una vez finalizada la SEA, responder la encuesta de reporte disponible en el sitio web.</t>
  </si>
  <si>
    <r>
      <t xml:space="preserve">MAYO
</t>
    </r>
    <r>
      <rPr>
        <sz val="9"/>
        <color theme="1"/>
        <rFont val="Verdana"/>
        <family val="2"/>
      </rPr>
      <t xml:space="preserve">Celebración de la Semana de la Educación Artística (SEA) con el lema </t>
    </r>
    <r>
      <rPr>
        <i/>
        <sz val="9"/>
        <color theme="1"/>
        <rFont val="Verdana"/>
        <family val="2"/>
      </rPr>
      <t>"Compartir la alegría de crear"</t>
    </r>
    <r>
      <rPr>
        <sz val="9"/>
        <color theme="1"/>
        <rFont val="Verdana"/>
        <family val="2"/>
      </rPr>
      <t>. En donde se realizaron 05 actividades entre el 14 y 22 de mayo en la Escuela Sanitas, República de Polonia, Manuel Rojas y Bélgica</t>
    </r>
  </si>
  <si>
    <t>Se adjunta carpeta con medios de verificación</t>
  </si>
  <si>
    <t>2. Remitir copia de las publicaciones físicas que haya llevado a cabo durante el año, las que serán derivadas por la Unidad o Sección a cargo de la coordinación de convenios institucionales, al Centro de Documentación (CEDOC) del MINISTERIO.</t>
  </si>
  <si>
    <r>
      <rPr>
        <b/>
        <sz val="9"/>
        <color rgb="FF000000"/>
        <rFont val="Verdana"/>
        <family val="2"/>
      </rPr>
      <t xml:space="preserve">ENERO: </t>
    </r>
    <r>
      <rPr>
        <sz val="9"/>
        <color rgb="FF000000"/>
        <rFont val="Verdana"/>
        <family val="2"/>
      </rPr>
      <t>Se entrega fisicamente la Guia del espectador y Catálogo de Platea 24</t>
    </r>
  </si>
  <si>
    <t>3. Incorporarse a la plataforma chilecultura.gob.cl, o aquella que la reemplace, manteniendo información actualizada de la oferta programática de la organización de manera mensual con el objetivo de favorecer la difusión de información cultural y el acceso por parte de la ciudadanía.</t>
  </si>
  <si>
    <t>Se publican las actividades de la organización en la plataforma de Chile Cultura</t>
  </si>
  <si>
    <t>4. Participar del “Día de los patrimonios”, del “Día de los patrimonios para niñas, niños y adolescentes” y del “Mes de Públicos”, ofreciendo al menos una (01) actividad de acceso gratuito y orientada a público general en cada una de dichas instancias impulsadas por el MINISTERIO.</t>
  </si>
  <si>
    <r>
      <rPr>
        <b/>
        <sz val="9"/>
        <color rgb="FF000000"/>
        <rFont val="Verdana"/>
        <family val="2"/>
      </rPr>
      <t>MAYO</t>
    </r>
    <r>
      <rPr>
        <sz val="9"/>
        <color rgb="FF000000"/>
        <rFont val="Verdana"/>
        <family val="2"/>
      </rPr>
      <t xml:space="preserve">:
En el contexto del Día del Patrimonio, se pone a disposición en Teatroamil.tv: "Voces para atesorar", 10 entrevistas a grandes figuras del teatro nacional, que busca profundizar en la vida y trayectorias de artistas fundamentales en la historia de las tablas locales. </t>
    </r>
  </si>
  <si>
    <t>MAYO 2024 - JUNIO 2024</t>
  </si>
  <si>
    <t xml:space="preserve">5. Formar parte de las actividades conmemorativas del “Día D” –que incluirán narradores orales, títeres y marionetas, danza, teatro, circo, ópera– participando en, al menos, una (01) de ellas, realizando una actividad en coordinación con el Departamento de Fomento de la Cultura y las Artes, a través de la Secretaría Ejecutiva de Artes Escénicas de la Subsecretaría. </t>
  </si>
  <si>
    <r>
      <rPr>
        <b/>
        <sz val="9"/>
        <color rgb="FF000000"/>
        <rFont val="Verdana"/>
        <family val="2"/>
      </rPr>
      <t xml:space="preserve">MAYO
</t>
    </r>
    <r>
      <rPr>
        <sz val="9"/>
        <color rgb="FF000000"/>
        <rFont val="Verdana"/>
        <family val="2"/>
      </rPr>
      <t xml:space="preserve">Se realiza una alianza con MINCAP y ARCATEL para transmitir en canales regionales de televisión abierta las cuatro obras digitales de "Ni tan clásicos": La Viuda de Apablaza, Romeo y Julieta, Tártufo y Medea, entre el 28 de mayo y 02 de junio, con motivo del Mes del Teatro.
</t>
    </r>
    <r>
      <rPr>
        <b/>
        <sz val="9"/>
        <color rgb="FF000000"/>
        <rFont val="Verdana"/>
        <family val="2"/>
      </rPr>
      <t xml:space="preserve">JUNIO
</t>
    </r>
    <r>
      <rPr>
        <sz val="9"/>
        <color rgb="FF000000"/>
        <rFont val="Verdana"/>
        <family val="2"/>
      </rPr>
      <t xml:space="preserve">Se disponibiliza de forma gratuita entre el 20 y el 30 de junio en nuestra plataforma Teatroamil.tv la obra "Ñi pu tremen", con motivo del Mes de los Pueblos Originarios. </t>
    </r>
  </si>
  <si>
    <t xml:space="preserve">6. Colaborar con el Departamento de Fomento de la Cultura y las Artes, a través de la Secretaría Ejecutiva de Artes Escénicas, en la realización de, al menos, una (01) actividad enmarcada en el desarrollo de sus siguientes programas nacionales, internacionales o estratégicos: Muestra Nacional de Dramaturgia, Encuentros Coreográficos Nacionales, Plan de Trabajo Regional de Artes Escénicas y/o Artes Escénicas Itinerantes. </t>
  </si>
  <si>
    <t>7. Realizar, al menos una actividad en coordinación con el Departamento de Educación y Formación en Artes y Cultura, dirigida a escolares que participan de sus programas ACCIONA o CECREA.</t>
  </si>
  <si>
    <t>8. Otras instancias de colaboración.</t>
  </si>
  <si>
    <t>8.1. Participar de al menos dos (2) instancias de transferencia de conocimientos y colaboración entre instituciones beneficiarias de programas y/o fondos que sean convocadas por el MINISTERIO.</t>
  </si>
  <si>
    <t>8.2. Participar de las instancias de capacitación en el uso y rendición de recursos públicos impartidas por el MINISTERIO u otros servicios públicos vinculados al tema.</t>
  </si>
  <si>
    <t>El 2023 se participó en las capacitaciones de uso SISREC, ya lo tenemos implementado. Se mantiene un diálogo constante con el Ministerio.</t>
  </si>
  <si>
    <t>ESTADO DE EJECUCIÓN</t>
  </si>
  <si>
    <t>MODIFICADA</t>
  </si>
  <si>
    <t>6. ACTIVIDADES REALIZADAS</t>
  </si>
  <si>
    <r>
      <rPr>
        <u/>
        <sz val="9"/>
        <rFont val="Verdana"/>
        <family val="2"/>
      </rPr>
      <t>Instrucción</t>
    </r>
    <r>
      <rPr>
        <sz val="9"/>
        <rFont val="Verdana"/>
        <family val="2"/>
      </rPr>
      <t>: En esta pestaña debe dar cuenta de todas las actividades realizadas en el marco de la programación artística y cultural de la organización y de los beneficiarios atendidos en ellas. 
En el caso de aquellas que sean adicionales a las comprometidas en el plan de gestión, ingresar "EXTRA" en la columna "Numeral de compromiso al que pertenece". Para mayor información, ver documento EJEMPLOS.</t>
    </r>
  </si>
  <si>
    <t>REPORTE DE LAS ACTIVIDADES</t>
  </si>
  <si>
    <t>COMPLETAR EN BASE AL LUGAR DE REALIZACIÓN DE LA ACTIVIDAD</t>
  </si>
  <si>
    <t>REPORTE DE LOS BENEFICIARIOS</t>
  </si>
  <si>
    <t>Proyecto</t>
  </si>
  <si>
    <t>Fecha o Período de Realización</t>
  </si>
  <si>
    <t>Nombre de la actividad</t>
  </si>
  <si>
    <t>Numeral de compromiso al que pertenece</t>
  </si>
  <si>
    <t>Modalidad de ejecución</t>
  </si>
  <si>
    <t>Tipo de actividad</t>
  </si>
  <si>
    <t xml:space="preserve">Área / Dominio </t>
  </si>
  <si>
    <t>Nº funciones/jornadas/sesiones</t>
  </si>
  <si>
    <t>Nombre de la Sala - Espacio / Plataforma a través de la cual se ejecuta la actividad  (Facebook, Instagram, Tik Tok, Youtube, Zoom, Meet, Teams,  Spotify, Radio, Televisión, etc.)</t>
  </si>
  <si>
    <t>País</t>
  </si>
  <si>
    <t>Región</t>
  </si>
  <si>
    <t>Provincia</t>
  </si>
  <si>
    <t>Comuna</t>
  </si>
  <si>
    <t>N° con Acceso Pagado (P)</t>
  </si>
  <si>
    <t>N° con Acceso Gratuito (G)</t>
  </si>
  <si>
    <t>N° Total de Beneficiarios (P) + (G)</t>
  </si>
  <si>
    <t>¿Cuenta con actividad de Mediación Asociada?</t>
  </si>
  <si>
    <t>LLENAR SÓLO SI RESPUESTA ANTERIOR FUE POSITIVA</t>
  </si>
  <si>
    <t>¿Actividad de Mediación Asociada?</t>
  </si>
  <si>
    <t>N° funciones/jornadas/sesiones de la Actividad de Mediación Asociada</t>
  </si>
  <si>
    <t>N° de Asistentes/ reproducciones a Actividad de Mediación Asociada</t>
  </si>
  <si>
    <t>CIRCULACIÓN INTERNACIONAL</t>
  </si>
  <si>
    <t>01 DE SEPTIEMBRE</t>
  </si>
  <si>
    <t>VACA</t>
  </si>
  <si>
    <t>PRESENCIAL</t>
  </si>
  <si>
    <t xml:space="preserve">FUNCIÓN / PRESENTACIÓN </t>
  </si>
  <si>
    <t>TEATRO</t>
  </si>
  <si>
    <t>FESTIVAL OF PERFORMING ARTS AND SOCIETY, NOORDERZON</t>
  </si>
  <si>
    <t>HOLANDA</t>
  </si>
  <si>
    <t>NO</t>
  </si>
  <si>
    <t xml:space="preserve">05 Y 06 DE SEPTIEMBRE </t>
  </si>
  <si>
    <t>TE MANA HAKARA</t>
  </si>
  <si>
    <t>CHILE</t>
  </si>
  <si>
    <t>VALPARAÍSO</t>
  </si>
  <si>
    <t>ISLA DE PASCUA</t>
  </si>
  <si>
    <t>12, 13 Y 14 DE SEPTIEMBRE</t>
  </si>
  <si>
    <t>MAÑANA ES OTRO PAÍS</t>
  </si>
  <si>
    <t>FESTIVAL INTERNACIONAL DE TEATRO UNIVERSITARIO</t>
  </si>
  <si>
    <t>MÉXICO</t>
  </si>
  <si>
    <t>TEATRO EN LA EDUCACIÓN</t>
  </si>
  <si>
    <t>11 DE SEPTIEMBRE</t>
  </si>
  <si>
    <t>MUESTRA FINAL LICEO PRESIDENTE JOSÉ MANUEL BALMACEDA</t>
  </si>
  <si>
    <t>EDUCACIÓN ARTÍSTICA</t>
  </si>
  <si>
    <t>LIDEO PRESIDENTE JOSÉ MANUEL BALMACEDA</t>
  </si>
  <si>
    <t>METROPOLITANA</t>
  </si>
  <si>
    <t>SANTIAGO</t>
  </si>
  <si>
    <t>SAN BERNARDO</t>
  </si>
  <si>
    <t>CIRCULACIÓN NACIONAL</t>
  </si>
  <si>
    <t>13 DE SEPTIEMBRE</t>
  </si>
  <si>
    <t>MOLLY BLOOM</t>
  </si>
  <si>
    <t>TEATRO MUNICIPAL DE ARICA</t>
  </si>
  <si>
    <t>ARICA</t>
  </si>
  <si>
    <t>SI</t>
  </si>
  <si>
    <t>TEATRO A MIL PRESENTA</t>
  </si>
  <si>
    <t>14 DE SEPTIEMBRE</t>
  </si>
  <si>
    <t>ELLA LO AMA</t>
  </si>
  <si>
    <t>TEATRO MUNICIPAL DE VIÑA DEL MAR</t>
  </si>
  <si>
    <t>VIÑA DEL MAR</t>
  </si>
  <si>
    <t>24 DE SEPTIEMBRE</t>
  </si>
  <si>
    <t>PACHAKUNA, GUARDIANES DE LOS ANDES</t>
  </si>
  <si>
    <t>CALLE MERINO JARPA, DESDE CALLE SALADO HASTA CALLE TEMPLO</t>
  </si>
  <si>
    <t>ATACAMA</t>
  </si>
  <si>
    <t>CHAÑARAL</t>
  </si>
  <si>
    <t>25 DE SEPTIEMBRE</t>
  </si>
  <si>
    <t>PARQUE KAUKARI, DEDE CALLE HENRÍQUEZ HASTA CALLE SALAS</t>
  </si>
  <si>
    <t>COPIAPÓ</t>
  </si>
  <si>
    <t>COPIAPO</t>
  </si>
  <si>
    <t>CLASE MAGISTRAL: ESTILOS, FORMATOS Y PROCESOS CREATIVOS DEL TEATRO DE CALLE CON MARTÍN ERAZO</t>
  </si>
  <si>
    <t>CLASE MAGISTRAL / CHARLA / CONFERENCIA</t>
  </si>
  <si>
    <t>CENTRO CULTURAL DE ATACAMA</t>
  </si>
  <si>
    <t>27, 28 Y 29 DE SEPTIEMBRE</t>
  </si>
  <si>
    <t>GEMELOS</t>
  </si>
  <si>
    <t>SALA ROJA, TEATROS DEL CANAL</t>
  </si>
  <si>
    <t>ESPAÑA</t>
  </si>
  <si>
    <t>1, 3, 4, 5, 6, 7, 8, 10, 11, 12, 13, 14, 15, 17, 18, 19, 21, 22, 24, 25, 26, 27, 28, 29 DE SEPTIEMBRE</t>
  </si>
  <si>
    <t>MUSEO 31</t>
  </si>
  <si>
    <t>ARTES VISUALES</t>
  </si>
  <si>
    <t>MUSEO FRANZ MAYER</t>
  </si>
  <si>
    <t>Tipo de Actividad</t>
  </si>
  <si>
    <t>Área/Dominio</t>
  </si>
  <si>
    <t>ACTIVIDAD DE MEDIACIÓN</t>
  </si>
  <si>
    <t>DANZA</t>
  </si>
  <si>
    <t>TARAPACÁ</t>
  </si>
  <si>
    <t>ANTÁRTICA CHILENA</t>
  </si>
  <si>
    <t>AISÉN</t>
  </si>
  <si>
    <t>VIRTUAL / REMOTA</t>
  </si>
  <si>
    <t>CAPACITACIÓN</t>
  </si>
  <si>
    <t>ANTOFAGASTA</t>
  </si>
  <si>
    <t>ALGARROBO</t>
  </si>
  <si>
    <t>MÚSICA</t>
  </si>
  <si>
    <t>ARAUCO</t>
  </si>
  <si>
    <t>ALHUÉ</t>
  </si>
  <si>
    <t>CLÍNICA / LABORATORIO  / WORKSHOP</t>
  </si>
  <si>
    <t>AUDIOVISUAL</t>
  </si>
  <si>
    <t>COQUMBO</t>
  </si>
  <si>
    <t>ALTO BIOBÍO</t>
  </si>
  <si>
    <t>COLOQUIO / CONGRESO / SIMPOSIO</t>
  </si>
  <si>
    <t>CIRCO</t>
  </si>
  <si>
    <t>AYSÉN</t>
  </si>
  <si>
    <t>ALTO DEL CARMEN</t>
  </si>
  <si>
    <t>CONCIERTO / TOCATA</t>
  </si>
  <si>
    <t>FOTOGRAFÍA</t>
  </si>
  <si>
    <t>O´HIGGINS</t>
  </si>
  <si>
    <t>BIO BIO</t>
  </si>
  <si>
    <t>ALTO HOSPICIO</t>
  </si>
  <si>
    <t>SEMINARIO</t>
  </si>
  <si>
    <t>MAULE</t>
  </si>
  <si>
    <t>CACHAPOAL</t>
  </si>
  <si>
    <t>ANCUD</t>
  </si>
  <si>
    <t xml:space="preserve">EDICIÓN / PUBLICACIÓN </t>
  </si>
  <si>
    <t>NUEVOS MEDIOS</t>
  </si>
  <si>
    <t>BIOBIO</t>
  </si>
  <si>
    <t>CAPITÁN PRAT</t>
  </si>
  <si>
    <t>ANDACOLLO</t>
  </si>
  <si>
    <t>ENCUENTRO / CONVERSATORIO / MESA REDONDA</t>
  </si>
  <si>
    <t>ARTES LITERARIAS, LIBROS Y PRENSA</t>
  </si>
  <si>
    <t>ARAUCANÍA</t>
  </si>
  <si>
    <t>CARDENAL CARO</t>
  </si>
  <si>
    <t>ANGOL</t>
  </si>
  <si>
    <t>RESIDENCIAS</t>
  </si>
  <si>
    <t>ARQUITECTURA</t>
  </si>
  <si>
    <t>LOS LAGOS</t>
  </si>
  <si>
    <t>CAUQUENES</t>
  </si>
  <si>
    <t xml:space="preserve">ANTÁRTICA </t>
  </si>
  <si>
    <t>ENSAYOS</t>
  </si>
  <si>
    <t>DISEÑO</t>
  </si>
  <si>
    <t>AYSEN</t>
  </si>
  <si>
    <t>CAUTÍN</t>
  </si>
  <si>
    <t>TUTORÍA</t>
  </si>
  <si>
    <t>ARTESANÍA</t>
  </si>
  <si>
    <t>MAGALLANES</t>
  </si>
  <si>
    <t>CHACABUCO</t>
  </si>
  <si>
    <t>ANTUCO</t>
  </si>
  <si>
    <t>GRABACIÓN, EDICIÓN, MEZCLA, MASTERIZACIÓN Y POSTPRODUCCIÓN DE AUDIO.</t>
  </si>
  <si>
    <t>PATRIMONIO MATERIAL</t>
  </si>
  <si>
    <t>LOS RIOS</t>
  </si>
  <si>
    <t xml:space="preserve">PRODUCCIÓN Y POSTPRODUCCIÓN AUDIOVISUAL </t>
  </si>
  <si>
    <t>PATRIMONIO INMATERIAL</t>
  </si>
  <si>
    <t>ARICA Y PARINACOTA</t>
  </si>
  <si>
    <t>CHILOÉ</t>
  </si>
  <si>
    <t>PRODUCCIÓN Y EDICIÓN DE GRABADO</t>
  </si>
  <si>
    <t>GASTRONOMÍA</t>
  </si>
  <si>
    <t>CHOAPA</t>
  </si>
  <si>
    <t>BUIN</t>
  </si>
  <si>
    <t xml:space="preserve">EXPOSICIÓN / MUESTRA </t>
  </si>
  <si>
    <t>ECONOMÍA CREATIVA</t>
  </si>
  <si>
    <t>ÑUBLE</t>
  </si>
  <si>
    <t>COLCHAGUA</t>
  </si>
  <si>
    <t>BULNES</t>
  </si>
  <si>
    <t>FESTIVAL / FERIA / CARNAVAL</t>
  </si>
  <si>
    <t>CONCEPCIÓN</t>
  </si>
  <si>
    <t>CABILDO</t>
  </si>
  <si>
    <t>MEMORIA Y DDHH</t>
  </si>
  <si>
    <t>CABO DE HORNOS</t>
  </si>
  <si>
    <t>INVESTIGACIÓN</t>
  </si>
  <si>
    <t>PUEBLOS ORIGINARIOS</t>
  </si>
  <si>
    <t>CORDILLERA</t>
  </si>
  <si>
    <t>CABRERO</t>
  </si>
  <si>
    <t>PROYECCIÓN AUDIOVISUAL</t>
  </si>
  <si>
    <t>INTERCULTURALIDAD</t>
  </si>
  <si>
    <t>COYHAIQUE</t>
  </si>
  <si>
    <t>CALAMA</t>
  </si>
  <si>
    <t xml:space="preserve">LECTURA DRAMATIZADA  / RECITAL </t>
  </si>
  <si>
    <t>OPERA</t>
  </si>
  <si>
    <t>CUATÍN</t>
  </si>
  <si>
    <t>CALBUCO</t>
  </si>
  <si>
    <t>LANZAMIENTO DE PUBICACIÓN</t>
  </si>
  <si>
    <t>MULTIDICIPLINAR/ INTERDISCIPLINAR</t>
  </si>
  <si>
    <t>CURICÓ</t>
  </si>
  <si>
    <t>CALDERA</t>
  </si>
  <si>
    <t>RESCATE / CONSERVACIÓN /DIFUSIÓN DEL PATRIMONIO</t>
  </si>
  <si>
    <t>ARCHIVÍSTICA Y PRESERVACIÓN</t>
  </si>
  <si>
    <t>EL LOA</t>
  </si>
  <si>
    <t xml:space="preserve">CALERA DE TANGO </t>
  </si>
  <si>
    <t>TALLER</t>
  </si>
  <si>
    <t>CRÍTICA CULTURAL</t>
  </si>
  <si>
    <t>ELQUI</t>
  </si>
  <si>
    <t>CALLE LARGA</t>
  </si>
  <si>
    <t xml:space="preserve">ASESORÍA TÉCNICA </t>
  </si>
  <si>
    <t>DIVULGACIÓN CIENTÍFICA</t>
  </si>
  <si>
    <t>GENERAL CARRERA</t>
  </si>
  <si>
    <t>CAMARONES</t>
  </si>
  <si>
    <t>FUNCIÓN / CONCIERTO  EDUCATIVO</t>
  </si>
  <si>
    <t>EDUCACIÓN CIENTÍFICA NO FORMAL</t>
  </si>
  <si>
    <t>HUASCO</t>
  </si>
  <si>
    <t>CAMIÑA</t>
  </si>
  <si>
    <t>OTRA</t>
  </si>
  <si>
    <t xml:space="preserve">IQUIQUE </t>
  </si>
  <si>
    <t>CANELA</t>
  </si>
  <si>
    <t>CAÑETE</t>
  </si>
  <si>
    <t>LIMARÍ</t>
  </si>
  <si>
    <t>CARAHUE</t>
  </si>
  <si>
    <t>LINARES</t>
  </si>
  <si>
    <t>CARTAGENA</t>
  </si>
  <si>
    <t>LLANQUIHUE</t>
  </si>
  <si>
    <t>CASABLANCA</t>
  </si>
  <si>
    <t>LOS ANDES</t>
  </si>
  <si>
    <t>CASTRO</t>
  </si>
  <si>
    <t xml:space="preserve">CATEMU </t>
  </si>
  <si>
    <t>MAIPO</t>
  </si>
  <si>
    <t>MALLECO</t>
  </si>
  <si>
    <t>CERRILLOS</t>
  </si>
  <si>
    <t>MARGA MARGA</t>
  </si>
  <si>
    <t>CERRO NAVIA</t>
  </si>
  <si>
    <t>MELIPILLA</t>
  </si>
  <si>
    <t>CHAITÉN</t>
  </si>
  <si>
    <t>CHANCO</t>
  </si>
  <si>
    <t>OSORNO</t>
  </si>
  <si>
    <t>PALENA</t>
  </si>
  <si>
    <t>CHÉPICA</t>
  </si>
  <si>
    <t>PARINACOTA</t>
  </si>
  <si>
    <t>CHIGUAYANTE</t>
  </si>
  <si>
    <t>PETORCA</t>
  </si>
  <si>
    <t>CHILE CHICO</t>
  </si>
  <si>
    <t>QUILLOTA</t>
  </si>
  <si>
    <t>CHILLÁN</t>
  </si>
  <si>
    <t>RANCO</t>
  </si>
  <si>
    <t>CHILLÁN VIEJO</t>
  </si>
  <si>
    <t>SAN ANTONIO</t>
  </si>
  <si>
    <t>CHIMBARONGO</t>
  </si>
  <si>
    <t>SAN FELIPE DE ACONCAGUA</t>
  </si>
  <si>
    <t>CHOLCHOL</t>
  </si>
  <si>
    <t>CHONCHI</t>
  </si>
  <si>
    <t>TALAGANTE</t>
  </si>
  <si>
    <t>CISNES</t>
  </si>
  <si>
    <t>TALCA</t>
  </si>
  <si>
    <t>COBQUECURA</t>
  </si>
  <si>
    <t>TAMARUGAL</t>
  </si>
  <si>
    <t>COCHAMÓ</t>
  </si>
  <si>
    <t>TIERRA DEL FUEGO</t>
  </si>
  <si>
    <t>COCHRANE</t>
  </si>
  <si>
    <t>TOCOPILLA</t>
  </si>
  <si>
    <t>CODEGUA</t>
  </si>
  <si>
    <t>ÚLTIMA ESPERANZA</t>
  </si>
  <si>
    <t>COELEMU</t>
  </si>
  <si>
    <t>VALDIVIA</t>
  </si>
  <si>
    <t>COIHUECO</t>
  </si>
  <si>
    <t>COINCO</t>
  </si>
  <si>
    <t>ITATA</t>
  </si>
  <si>
    <t>COLBÚN</t>
  </si>
  <si>
    <t>DIGUILLÍN</t>
  </si>
  <si>
    <t>COLCHANE</t>
  </si>
  <si>
    <t>PUNILLA</t>
  </si>
  <si>
    <t>COLINA</t>
  </si>
  <si>
    <t>COLLIPULLI</t>
  </si>
  <si>
    <t>COLTAUCO</t>
  </si>
  <si>
    <t>COMBARBALÁ</t>
  </si>
  <si>
    <t>CONCHALÍ</t>
  </si>
  <si>
    <t xml:space="preserve">CONCÓN </t>
  </si>
  <si>
    <t>CONSTITUCIÓN</t>
  </si>
  <si>
    <t>CONTULMO</t>
  </si>
  <si>
    <t>COQUIMBO</t>
  </si>
  <si>
    <t>CORONEL</t>
  </si>
  <si>
    <t>CORRAL</t>
  </si>
  <si>
    <t>CUNCO</t>
  </si>
  <si>
    <t>CURACAUTÍN</t>
  </si>
  <si>
    <t>CURACAVÍ</t>
  </si>
  <si>
    <t>CURACO DE VÉLEZ</t>
  </si>
  <si>
    <t>CURANILAHUE</t>
  </si>
  <si>
    <t>CURARREHUE</t>
  </si>
  <si>
    <t>CUREPTO</t>
  </si>
  <si>
    <t>DALCAHUE</t>
  </si>
  <si>
    <t>DIEGO DE ALMAGRO</t>
  </si>
  <si>
    <t>DOÑIHUE</t>
  </si>
  <si>
    <t>EL BOSQUE</t>
  </si>
  <si>
    <t>EL CARMEN</t>
  </si>
  <si>
    <t>EL MONTE</t>
  </si>
  <si>
    <t>EL QUISCO</t>
  </si>
  <si>
    <t>EL TABO</t>
  </si>
  <si>
    <t>EMPEDRADO</t>
  </si>
  <si>
    <t>ERCILLA</t>
  </si>
  <si>
    <t>ESTACIÓN CENTRAL</t>
  </si>
  <si>
    <t>FLORIDA</t>
  </si>
  <si>
    <t>FREIRE</t>
  </si>
  <si>
    <t>FREIRINA</t>
  </si>
  <si>
    <t>FRESIA</t>
  </si>
  <si>
    <t xml:space="preserve">FRUTILLAR </t>
  </si>
  <si>
    <t>FUTALEUFÚ</t>
  </si>
  <si>
    <t>FUTRONO</t>
  </si>
  <si>
    <t>GALVARINO</t>
  </si>
  <si>
    <t>GENERAL LAGOS</t>
  </si>
  <si>
    <t>GORBEA</t>
  </si>
  <si>
    <t>GRANEROS</t>
  </si>
  <si>
    <t xml:space="preserve">GUAITECAS </t>
  </si>
  <si>
    <t>HIJUELAS</t>
  </si>
  <si>
    <t>HUALAIHUÉ</t>
  </si>
  <si>
    <t>HUALAÑÉ</t>
  </si>
  <si>
    <t xml:space="preserve">HUALPÉN </t>
  </si>
  <si>
    <t>HUALQUI</t>
  </si>
  <si>
    <t>HUARA</t>
  </si>
  <si>
    <t>HUECHURABA</t>
  </si>
  <si>
    <t>ILLAPEL</t>
  </si>
  <si>
    <t>INDEPENDENCIA</t>
  </si>
  <si>
    <t>IQUIQUE</t>
  </si>
  <si>
    <t>ISLA DE MAIPO</t>
  </si>
  <si>
    <t>JUAN FERNÁNDEZ</t>
  </si>
  <si>
    <t>LA CALERA</t>
  </si>
  <si>
    <t>LA CISTERNA</t>
  </si>
  <si>
    <t>LA CRUZ</t>
  </si>
  <si>
    <t>LA ESTRELLA</t>
  </si>
  <si>
    <t>LA FLORIDA</t>
  </si>
  <si>
    <t>LA GRANJA</t>
  </si>
  <si>
    <t>LA HIGUERA</t>
  </si>
  <si>
    <t>LA LIGUA</t>
  </si>
  <si>
    <t>LA PINTANA</t>
  </si>
  <si>
    <t>LA REINA</t>
  </si>
  <si>
    <t>LA SERENA</t>
  </si>
  <si>
    <t>LA UNIÓN</t>
  </si>
  <si>
    <t xml:space="preserve">LAGO RANCO </t>
  </si>
  <si>
    <t>LAGO VERDE</t>
  </si>
  <si>
    <t>LAGUNA BLANCA</t>
  </si>
  <si>
    <t>LAJA</t>
  </si>
  <si>
    <t>LAMPA</t>
  </si>
  <si>
    <t>LANCO</t>
  </si>
  <si>
    <t xml:space="preserve">LAS CABRAS </t>
  </si>
  <si>
    <t>LAS CONDES</t>
  </si>
  <si>
    <t>LAUTARO</t>
  </si>
  <si>
    <t>LEBU</t>
  </si>
  <si>
    <t>LICANTÉN</t>
  </si>
  <si>
    <t>LIMACHE</t>
  </si>
  <si>
    <t>LITUECHE</t>
  </si>
  <si>
    <t>LLAILLAY</t>
  </si>
  <si>
    <t>LO BARNECHEA</t>
  </si>
  <si>
    <t>LO ESPEJO</t>
  </si>
  <si>
    <t>LO PRADO</t>
  </si>
  <si>
    <t>LOLOL</t>
  </si>
  <si>
    <t>LONCOCHE</t>
  </si>
  <si>
    <t>LONGAVÍ</t>
  </si>
  <si>
    <t>LONQUIMAY</t>
  </si>
  <si>
    <t>LOS ÁLAMOS</t>
  </si>
  <si>
    <t>LOS ÁNGELES</t>
  </si>
  <si>
    <t>LOS MUERMOS</t>
  </si>
  <si>
    <t xml:space="preserve">LOS SAUCES </t>
  </si>
  <si>
    <t>LOS VILOS</t>
  </si>
  <si>
    <t>LOTA</t>
  </si>
  <si>
    <t>LUMACO</t>
  </si>
  <si>
    <t>MACHALÍ</t>
  </si>
  <si>
    <t>MACUL</t>
  </si>
  <si>
    <t>MÁFIL</t>
  </si>
  <si>
    <t>MAIPÚ</t>
  </si>
  <si>
    <t>MALLOA</t>
  </si>
  <si>
    <t>MARCHIHUE</t>
  </si>
  <si>
    <t>MARIA ELENA</t>
  </si>
  <si>
    <t>MARÍA PINTO</t>
  </si>
  <si>
    <t>MARIQUINA</t>
  </si>
  <si>
    <t>MAULLÍN</t>
  </si>
  <si>
    <t>MEJILLONES</t>
  </si>
  <si>
    <t>MELIPEUCO</t>
  </si>
  <si>
    <t>MOLINA</t>
  </si>
  <si>
    <t>MONTE PATRIA</t>
  </si>
  <si>
    <t>MOSTAZAL</t>
  </si>
  <si>
    <t>MULCHÉN</t>
  </si>
  <si>
    <t>NACIMIENTO</t>
  </si>
  <si>
    <t>NANCAGUA</t>
  </si>
  <si>
    <t>NATALES</t>
  </si>
  <si>
    <t>NAVIDAD</t>
  </si>
  <si>
    <t>NEGRETE</t>
  </si>
  <si>
    <t>NINHUE</t>
  </si>
  <si>
    <t>NOGALES</t>
  </si>
  <si>
    <t>NUEVA IMPERIAL</t>
  </si>
  <si>
    <t>ÑIQUÉN</t>
  </si>
  <si>
    <t>ÑUÑOA</t>
  </si>
  <si>
    <t>O'HIGGINS</t>
  </si>
  <si>
    <t>OLIVAR</t>
  </si>
  <si>
    <t>OLLAGUE</t>
  </si>
  <si>
    <t xml:space="preserve">OLMUÉ </t>
  </si>
  <si>
    <t>OVALLE</t>
  </si>
  <si>
    <t xml:space="preserve">PADRE HURTADO </t>
  </si>
  <si>
    <t xml:space="preserve">PADRE LAS CASAS </t>
  </si>
  <si>
    <t xml:space="preserve">PAIHUANO </t>
  </si>
  <si>
    <t>PAILLACO</t>
  </si>
  <si>
    <t>PAINE</t>
  </si>
  <si>
    <t xml:space="preserve">PALENA </t>
  </si>
  <si>
    <t>PALMILLA</t>
  </si>
  <si>
    <t>PANGUIPULLI</t>
  </si>
  <si>
    <t>PANQUEHUE</t>
  </si>
  <si>
    <t xml:space="preserve">PAPUDO </t>
  </si>
  <si>
    <t xml:space="preserve">PAREDONES </t>
  </si>
  <si>
    <t>PARRAL</t>
  </si>
  <si>
    <t>PEDRO AGUIRRE CERDA</t>
  </si>
  <si>
    <t>PELARCO</t>
  </si>
  <si>
    <t>PELLUHUE</t>
  </si>
  <si>
    <t>PEMUCO</t>
  </si>
  <si>
    <t>PENCAHUE</t>
  </si>
  <si>
    <t>PENCO</t>
  </si>
  <si>
    <t>PEÑAFLOR</t>
  </si>
  <si>
    <t>PEÑALOLÉN</t>
  </si>
  <si>
    <t>PERALILLO</t>
  </si>
  <si>
    <t>PERQUENCO</t>
  </si>
  <si>
    <t>PEUMO</t>
  </si>
  <si>
    <t>PICA</t>
  </si>
  <si>
    <t>PICHIDEGUA</t>
  </si>
  <si>
    <t>PICHILEMU</t>
  </si>
  <si>
    <t>PINTO</t>
  </si>
  <si>
    <t xml:space="preserve">PIRQUE </t>
  </si>
  <si>
    <t>PITRUFQUÉN</t>
  </si>
  <si>
    <t>PLACILLA</t>
  </si>
  <si>
    <t>PORTEZUELO</t>
  </si>
  <si>
    <t>PORVENIR</t>
  </si>
  <si>
    <t>POZO ALMONTE</t>
  </si>
  <si>
    <t>PRIMAVERA</t>
  </si>
  <si>
    <t>PROVIDENCIA</t>
  </si>
  <si>
    <t>PUCHUNCAVÍ</t>
  </si>
  <si>
    <t>PUCÓN</t>
  </si>
  <si>
    <t>PUDAHUEL</t>
  </si>
  <si>
    <t>PUENTE ALTO</t>
  </si>
  <si>
    <t>PUERTO MONTT</t>
  </si>
  <si>
    <t>PUERTO OCTAY</t>
  </si>
  <si>
    <t>PUERTO VARAS</t>
  </si>
  <si>
    <t>PUMANQUE</t>
  </si>
  <si>
    <t>PUNITAQUI</t>
  </si>
  <si>
    <t>PUNTA ARENAS</t>
  </si>
  <si>
    <t>PUQUELDÓN</t>
  </si>
  <si>
    <t>PURÉN</t>
  </si>
  <si>
    <t>PURRANQUE</t>
  </si>
  <si>
    <t>PUTAENDO</t>
  </si>
  <si>
    <t>PUTRE</t>
  </si>
  <si>
    <t>PUYEHUE</t>
  </si>
  <si>
    <t>QUEILÉN</t>
  </si>
  <si>
    <t xml:space="preserve">QUELLÓN </t>
  </si>
  <si>
    <t>QUEMCHI</t>
  </si>
  <si>
    <t>QUILACO</t>
  </si>
  <si>
    <t xml:space="preserve">QUILICURA </t>
  </si>
  <si>
    <t>QUILLECO</t>
  </si>
  <si>
    <t>QUILLÓN</t>
  </si>
  <si>
    <t>QUILPUÉ</t>
  </si>
  <si>
    <t>QUINCHAO</t>
  </si>
  <si>
    <t>QUINTA DE TILCOCO</t>
  </si>
  <si>
    <t>QUINTA NORMAL</t>
  </si>
  <si>
    <t>QUINTERO</t>
  </si>
  <si>
    <t>QUIRIHUE</t>
  </si>
  <si>
    <t>RANCAGUA</t>
  </si>
  <si>
    <t>RANQUIL</t>
  </si>
  <si>
    <t>RAUCO</t>
  </si>
  <si>
    <t>RECOLETA</t>
  </si>
  <si>
    <t>RENAICO</t>
  </si>
  <si>
    <t>RENCA</t>
  </si>
  <si>
    <t>RENGO</t>
  </si>
  <si>
    <t>REQUÍNOA</t>
  </si>
  <si>
    <t>RETIRO</t>
  </si>
  <si>
    <t xml:space="preserve">RINCONADA </t>
  </si>
  <si>
    <t>RÍO BUENO</t>
  </si>
  <si>
    <t>RÍO CLARO</t>
  </si>
  <si>
    <t>RÍO HURTADO</t>
  </si>
  <si>
    <t>RÍO IBÁÑEZ</t>
  </si>
  <si>
    <t>RÍO NEGRO</t>
  </si>
  <si>
    <t>RÍO VERDE</t>
  </si>
  <si>
    <t>ROMERAL</t>
  </si>
  <si>
    <t>SAAVEDRA</t>
  </si>
  <si>
    <t>SAGRADA FAMILIA</t>
  </si>
  <si>
    <t>SALAMANCA</t>
  </si>
  <si>
    <t>SAN CARLOS</t>
  </si>
  <si>
    <t>SAN CLEMENTE</t>
  </si>
  <si>
    <t>SAN ESTEBAN</t>
  </si>
  <si>
    <t>SAN FABIÁN</t>
  </si>
  <si>
    <t>SAN FELIPE</t>
  </si>
  <si>
    <t>SAN FERNANDO</t>
  </si>
  <si>
    <t>SAN GREGORIO</t>
  </si>
  <si>
    <t>SAN IGNACIO</t>
  </si>
  <si>
    <t>SAN JAVIER</t>
  </si>
  <si>
    <t>SAN JOAQUÍN</t>
  </si>
  <si>
    <t>SAN JOSÉ DE MAIPO</t>
  </si>
  <si>
    <t xml:space="preserve">SAN JUAN DE LA COSTA </t>
  </si>
  <si>
    <t>SAN MIGUEL</t>
  </si>
  <si>
    <t>SAN NICOLÁS</t>
  </si>
  <si>
    <t>SAN PABLO</t>
  </si>
  <si>
    <t xml:space="preserve">SAN PEDRO </t>
  </si>
  <si>
    <t>SAN PEDRO DE ATACAMA</t>
  </si>
  <si>
    <t xml:space="preserve">SAN PEDRO DE LA PAZ </t>
  </si>
  <si>
    <t xml:space="preserve">SAN RAFAEL </t>
  </si>
  <si>
    <t>SAN RAMÓN</t>
  </si>
  <si>
    <t>SAN ROSENDO</t>
  </si>
  <si>
    <t>SAN VICENTE</t>
  </si>
  <si>
    <t>SANTA BÁRBARA</t>
  </si>
  <si>
    <t>SANTA CRUZ</t>
  </si>
  <si>
    <t>SANTA JUANA</t>
  </si>
  <si>
    <t>SANTA MARÍA</t>
  </si>
  <si>
    <t>SANTO DOMINGO</t>
  </si>
  <si>
    <t>SIERRA GORDA</t>
  </si>
  <si>
    <t>TALCAHUANO</t>
  </si>
  <si>
    <t>TALTAL</t>
  </si>
  <si>
    <t>TEMUCO</t>
  </si>
  <si>
    <t>TENO</t>
  </si>
  <si>
    <t>TEODORO SCHMIDT</t>
  </si>
  <si>
    <t>TIERRA AMARILLA</t>
  </si>
  <si>
    <t xml:space="preserve">TILTIL </t>
  </si>
  <si>
    <t xml:space="preserve">TIMAUKEL </t>
  </si>
  <si>
    <t xml:space="preserve">TIRÚA </t>
  </si>
  <si>
    <t>TOLTÉN</t>
  </si>
  <si>
    <t>TOMÉ</t>
  </si>
  <si>
    <t>TORRES DEL PAINE</t>
  </si>
  <si>
    <t xml:space="preserve">TORTEL </t>
  </si>
  <si>
    <t>TRAIGUÉN</t>
  </si>
  <si>
    <t>TREGUACO</t>
  </si>
  <si>
    <t>TUCAPEL</t>
  </si>
  <si>
    <t>VALLENAR</t>
  </si>
  <si>
    <t>VICHUQUÉN</t>
  </si>
  <si>
    <t>VICTORIA</t>
  </si>
  <si>
    <t>VICUÑA</t>
  </si>
  <si>
    <t>VILCÚN</t>
  </si>
  <si>
    <t>VILLA ALEGRE</t>
  </si>
  <si>
    <t>VILLA ALEMANA</t>
  </si>
  <si>
    <t>VILLARRICA</t>
  </si>
  <si>
    <t>VITACURA</t>
  </si>
  <si>
    <t>YERBAS BUENAS</t>
  </si>
  <si>
    <t xml:space="preserve">YUMBEL </t>
  </si>
  <si>
    <t>YUNGAY</t>
  </si>
  <si>
    <t>ZAPALLAR</t>
  </si>
  <si>
    <t>7. ESTABLECIMIENTOS EDUCACIONALES</t>
  </si>
  <si>
    <r>
      <rPr>
        <u/>
        <sz val="9"/>
        <rFont val="Verdana"/>
        <family val="2"/>
      </rPr>
      <t>Instrucción</t>
    </r>
    <r>
      <rPr>
        <sz val="9"/>
        <rFont val="Verdana"/>
        <family val="2"/>
      </rPr>
      <t xml:space="preserve">: Se solicita ingresar detalladamente las actividades realizadas en establecimientos con el número de estudiantes atendidos, así como las actividades realizadas en otro espacio, pero donde el público principal fueron estudiantes y sobre la que se tienen datos del establecimiento al que pertenecen. Un ejemplo de lo anterior sería la realización de una obra de teatro en el Centro Cultural X, a la cual se repartieron 30 entradas gratuitas para alumnos del establecimiento Z. </t>
    </r>
  </si>
  <si>
    <t>Fecha de Realización de la Actividad</t>
  </si>
  <si>
    <t>Nombre de la Actividad</t>
  </si>
  <si>
    <t>Lugar de realización de la actividad</t>
  </si>
  <si>
    <t>Nombre establecimiento/institución</t>
  </si>
  <si>
    <t>Región del establecimiento</t>
  </si>
  <si>
    <t>Provincia del establecimiento</t>
  </si>
  <si>
    <t>Comuna del establecimiento</t>
  </si>
  <si>
    <t>Dependencia del establecimiento</t>
  </si>
  <si>
    <t>Nivel de escolaridad del público estudiante atendido</t>
  </si>
  <si>
    <t>Curso/ carrera del público estudiante atendido</t>
  </si>
  <si>
    <t>N° BENEFICIARIOS ESTUDIANTES</t>
  </si>
  <si>
    <t>Total (P) + (G)</t>
  </si>
  <si>
    <t>03, 10 Y 24 SEPTIEMBRE</t>
  </si>
  <si>
    <t>CLASES DE ARTÉS ESCÉNICAS - PROGRAMA TEATRO EN LA EDUCACIÓN</t>
  </si>
  <si>
    <t>DEPENDENCIAS DEL ESTABLECIMIENTO</t>
  </si>
  <si>
    <t>ESCUELA SANTA BÁRBARA</t>
  </si>
  <si>
    <t>MUNICIPAL</t>
  </si>
  <si>
    <t>EDUCACIÓN BÁSICA - CICLO II</t>
  </si>
  <si>
    <t>6° BÁSICO</t>
  </si>
  <si>
    <t>ESCUELA REPÚBLICA DE POLONIA</t>
  </si>
  <si>
    <t>7° BÁSICO</t>
  </si>
  <si>
    <t>04 Y 11 SEPTIEMBRE</t>
  </si>
  <si>
    <t>ESCUELA MANUEL ROJAS</t>
  </si>
  <si>
    <t>PÚBLICA</t>
  </si>
  <si>
    <t>5° BÁSICO</t>
  </si>
  <si>
    <t>ESCUELA POETA VÍCTOR DOMINGO SILVA</t>
  </si>
  <si>
    <t>06 Y 27 SEPTIEMBRE</t>
  </si>
  <si>
    <t>ESCUELA POETA OSCAR CASTRO</t>
  </si>
  <si>
    <t>7°A-7°B BÁSICO</t>
  </si>
  <si>
    <t>04, 11 Y 25 SEPTIEMBRE</t>
  </si>
  <si>
    <t>ESCUELA SANITAS</t>
  </si>
  <si>
    <t>7°-8° BÁSICO</t>
  </si>
  <si>
    <t>05 Y 26 SEPTIEMBRE</t>
  </si>
  <si>
    <t>5°-6° BÁSICO</t>
  </si>
  <si>
    <t>12 Y 26 SEPTIEMBRE</t>
  </si>
  <si>
    <t>ESCUELA BÉLGICA</t>
  </si>
  <si>
    <t>EDUCACIÓN BÁSICA - CICLO I</t>
  </si>
  <si>
    <t>1°-4° BÁSICO</t>
  </si>
  <si>
    <t>2°-3° BÁSICO</t>
  </si>
  <si>
    <t>04 DE SEPTIEMBRE</t>
  </si>
  <si>
    <t>CLASES DE ARTÉS ESCÉNICAS - PROGRAMA TRAVESÍA PAR EXPLORA UC</t>
  </si>
  <si>
    <t>LICEO PRESIDENTE JOSÉ MANUEL BALMACEDA</t>
  </si>
  <si>
    <t>6°-7°-8° BÁSICO</t>
  </si>
  <si>
    <t>DEPENDENCIA</t>
  </si>
  <si>
    <t>NIVEL</t>
  </si>
  <si>
    <t>PREESCOLAR/PARVULARIA</t>
  </si>
  <si>
    <t>PARTICULAR SUBVENCIONADO</t>
  </si>
  <si>
    <t>PARTICULAR PAGADO</t>
  </si>
  <si>
    <t>CORPORACIÓN DE ADMINISTRACIÓN DELEGADA</t>
  </si>
  <si>
    <t>EDUCACIÓN MEDIA  </t>
  </si>
  <si>
    <t xml:space="preserve">PRIVADA </t>
  </si>
  <si>
    <t>EDUCACIÓN TÉCNICO PROFESIONAL</t>
  </si>
  <si>
    <t>EDUCACIÓN SUPERIOR</t>
  </si>
  <si>
    <t xml:space="preserve">PUNILLA </t>
  </si>
  <si>
    <t>8. TRANSPARENCIA</t>
  </si>
  <si>
    <r>
      <rPr>
        <u/>
        <sz val="9"/>
        <rFont val="Verdana"/>
        <family val="2"/>
      </rPr>
      <t>Instrucción</t>
    </r>
    <r>
      <rPr>
        <sz val="9"/>
        <rFont val="Verdana"/>
        <family val="2"/>
      </rPr>
      <t xml:space="preserve">: Se solicita ingresar links de publicación de los requerimientos exigidos por convenio y completar la información con los avances mensuales, procurando cumplir con los plazos de publicación se exigen en el convenio suscrito. </t>
    </r>
  </si>
  <si>
    <t>REQUERIMIENTOS TRANSPARENCIA 2024</t>
  </si>
  <si>
    <t>Fecha último reporte:</t>
  </si>
  <si>
    <t>Porcentaje de cumplimiento:</t>
  </si>
  <si>
    <t>Requerimiento</t>
  </si>
  <si>
    <t>Plazo de publicación</t>
  </si>
  <si>
    <t>Fecha efectiva de publicación</t>
  </si>
  <si>
    <t>Estado de Pubicación</t>
  </si>
  <si>
    <t>Link</t>
  </si>
  <si>
    <t>Comentarios/Observaciones</t>
  </si>
  <si>
    <t xml:space="preserve">Implementar en su página web un enlace de acceso denominado “Transparencia”, que permita y facilite el acceso en línea a información y documentación pertinente o relativa a la ejecución de los recursos públicos que en el marco del presente convenio se le transfieran. </t>
  </si>
  <si>
    <t>PUBLICADO EN PLAZO</t>
  </si>
  <si>
    <t>https://teatroamil.cl/transparencia-2024/</t>
  </si>
  <si>
    <t>i. Publicar en dicho enlace, la resolución que aprueba el convenio.</t>
  </si>
  <si>
    <t>https://teatroamil.cl/static/2024/docs/convenios/REX-277-DE-2024.pdf</t>
  </si>
  <si>
    <t>ii. Publicar estructura orgánica y funciones o competencias de sus órganos.</t>
  </si>
  <si>
    <t>PUBLICADO FUERA DE PLAZO</t>
  </si>
  <si>
    <t>https://teatroamil.cl/static/2024/docs/estructura/ORGANIGRAMA_MAYO2024.pdf 
https://teatroamil.cl/static/2024/docs/estructura/COMPETENCIAS-Y-FUNCIONES-DE-CARGOS_MAYO2024.pdf</t>
  </si>
  <si>
    <t>iii. Publicar nómina de su directorio en ejercicio o de su órgano superior de administración y  administradores principales, período de vigencia y representatividad de cada director, según corresponda</t>
  </si>
  <si>
    <t>https://teatroamil.cl/static/2024/docs/otros/Nomina-Directorio.pdf</t>
  </si>
  <si>
    <t>iv. Publicar nómina de su personal, individualizando al/a la responsable de su gestión y administración, 
cargo que desempeñan y la remuneración bruta recibida, sin perjuicio de las normas que resulten aplicables contenidas en la ley N°19.628 sobre protección de la vida privada.</t>
  </si>
  <si>
    <t>https://teatroamil.cl/static/2024/docs/otros/Nomina-de-personal.pdf</t>
  </si>
  <si>
    <t>v. Publicar procedimiento de reclutamiento, selección y contratación de su personal en general y de 
sus cargos directivos en particular.</t>
  </si>
  <si>
    <t>https://teatroamil.cl/static/2022/documentos/procedimientos/POLITICA_DE_CONTRATACIONES_2023.pdf</t>
  </si>
  <si>
    <t>vi. Declaración de intereses del/de la responsable de su gestión y administración, cuando sus 
remuneraciones se paguen con cargo a esta transferencia.</t>
  </si>
  <si>
    <t>https://teatroamil.cl/static/2024/docs/otros/Declaracion-Jurada-Equipo-a-Marzo_2024.pdf</t>
  </si>
  <si>
    <t xml:space="preserve">vii. Publicar las Políticas de acceso a sus espacios y actividades. Esto incluirá dar a conocer los  mecanismos de acceso para el público general (política de precios, acceso a visitas,  actividades de formación y sus respectivos mecanismos de postulación, entre otros), así como bases de concursos y convocatorias dirigidas a creadores, artistas y productores de contenidos, para la definición y selección de obras o bienes culturales que formarán parte de la programación anual. La publicación debe incluir bases, criterios de evaluación y la nómina de jurados seleccionadores o el perfil de quienes los componen, cuando corresponda. </t>
  </si>
  <si>
    <t>https://teatroamil.cl/static/2024/docs/protocolos/Politicas_de_acceso_2024.pdf</t>
  </si>
  <si>
    <t xml:space="preserve">viii. Políticas y protocolos:  Las políticas y protocolos del receptor deberán actualizarse ajustándose en su contenido 
a los estándares que, en cada una de esas materias, le proporcione el MINISTERIO. </t>
  </si>
  <si>
    <t>a. De acoso laboral y sexual.</t>
  </si>
  <si>
    <t>b. De equidad de género.</t>
  </si>
  <si>
    <t>c. De accesibilidad e inclusión</t>
  </si>
  <si>
    <t>d. De ética</t>
  </si>
  <si>
    <t xml:space="preserve">e. De sustentabilidad y medioambiente. </t>
  </si>
  <si>
    <t>ix. Publicar mensualmente, a más tardar el día 15 de cada mes: Detalle, con fecha, monto y organismo otorgante, de los recursos que percibe adicionalmente a la transferencia a que se refiere este convenio, de acuerdo al formato proporcionado por el MINISTERIO</t>
  </si>
  <si>
    <t xml:space="preserve">9.1 OTROS APORTES ENERO </t>
  </si>
  <si>
    <t>https://teatroamil.cl/static/2024/docs/aportes/Aportes-Enero-2024.pdf</t>
  </si>
  <si>
    <t>9.2 OTROS APORTES FEBRERO</t>
  </si>
  <si>
    <t>https://teatroamil.cl/static/2024/docs/aportes/Otros-Aportes-mes-de-febrero-2024.pdf</t>
  </si>
  <si>
    <t>9.3 OTROS APORTES MARZO</t>
  </si>
  <si>
    <t>https://teatroamil.cl/static/2024/docs/aportes/3-publicacion-Otros-Aportes-mes-de-marzo.pdf</t>
  </si>
  <si>
    <t>9.4 OTROS APORTES ABRIL</t>
  </si>
  <si>
    <t>https://teatroamil.cl/static/2024/docs/aportes/Aportes-Abril-2024.pdf</t>
  </si>
  <si>
    <t>9.5 OTROS APORTES MAYO</t>
  </si>
  <si>
    <t>9.6 OTROS APORTES JUNIO</t>
  </si>
  <si>
    <t xml:space="preserve">197 OTROS APORTES JULIO </t>
  </si>
  <si>
    <t>9.8 OTROS APORTES AGOSTO</t>
  </si>
  <si>
    <t>9.9 OTROS APORTES SEPTIEMBRE</t>
  </si>
  <si>
    <t>9.10 OTROS APORTES OCTUBRE</t>
  </si>
  <si>
    <t>9.11 OTROS APORTES NOVIEMBRE</t>
  </si>
  <si>
    <t>9.12 OTROS APORTES DICIEMBRE</t>
  </si>
  <si>
    <t xml:space="preserve">x. Información semestral sobre sus estados financieros 
xi. Balance semestral. </t>
  </si>
  <si>
    <t xml:space="preserve">xii. Publicar Memoria anual de actividades </t>
  </si>
  <si>
    <t>xiii. Estados financieros auditados. 
xiv. Balance anual.</t>
  </si>
  <si>
    <t xml:space="preserve">xv. Realizar una acción de difusión de resultados y logros asociados a la ejecución del presente 
convenio, de manera presencial y abierta a la comunidad, entre los meses de diciembre de 2024 y marzo de 2025, previa información a la Unidad de Coordinación de Convenios Institucionales para asegurar la asistencia de una persona designada de esa unidad. </t>
  </si>
  <si>
    <t>PENDIENTE</t>
  </si>
  <si>
    <t>9. INDICADORES Y METAS</t>
  </si>
  <si>
    <r>
      <rPr>
        <u/>
        <sz val="9"/>
        <rFont val="Verdana"/>
        <family val="2"/>
      </rPr>
      <t>Instrucción</t>
    </r>
    <r>
      <rPr>
        <sz val="9"/>
        <rFont val="Verdana"/>
        <family val="2"/>
      </rPr>
      <t>: esta pestaña deberá llenarse sólo para las entregas del 15/07/2024 y del 15/01/2025, con la información semestral y anual, respectivamente.</t>
    </r>
  </si>
  <si>
    <t>TABLA 1: METAS ASOCIADAS AL CONVENIO</t>
  </si>
  <si>
    <t>META</t>
  </si>
  <si>
    <t>FÓRMULA DE CÁLCULO</t>
  </si>
  <si>
    <t>CÁLCULO</t>
  </si>
  <si>
    <t>RESULTADO</t>
  </si>
  <si>
    <t>OBSERVACIONES (OPCIONAL)</t>
  </si>
  <si>
    <r>
      <t xml:space="preserve">1. La FUNDACIÓN deberá cumplir con la realización,  a lo menos, del 90% de las actividades previstas en el presente convenio. El 10% restante podrá ser reemplazado por otras actividades equivalentes, </t>
    </r>
    <r>
      <rPr>
        <u/>
        <sz val="9"/>
        <color theme="1"/>
        <rFont val="Verdana"/>
        <family val="2"/>
      </rPr>
      <t>previa aprobación por escrito del MINISTERIO, a través de la Jefatura de la Unidad o Sección a cargo de la coordinación de convenios institucionales</t>
    </r>
    <r>
      <rPr>
        <sz val="9"/>
        <color theme="1"/>
        <rFont val="Verdana"/>
        <family val="2"/>
      </rPr>
      <t>.</t>
    </r>
  </si>
  <si>
    <t xml:space="preserve">(N° de actividades modificadas durante 2024 / N° total de actividades comprometidas por convenio 2024) * 100 </t>
  </si>
  <si>
    <t>=(0/441)*100</t>
  </si>
  <si>
    <t xml:space="preserve">No se han realizado modificaciones a la fecha. </t>
  </si>
  <si>
    <t xml:space="preserve">2. La FUNDACIÓN deberá asegurar el acceso gratuito de, a lo menos, el 60% de las personas que acceden a las acciones a desarrollar en el marco de este convenio, 
asegurando que al menos la mitad de estas actividades se realicen presencialmente. </t>
  </si>
  <si>
    <t xml:space="preserve">(N° de beneficiarios que acceden a las actividades comprometidas en forma gratuita durante 2024 / N° total de beneficiarios que acceden a todas las actividades comprometidas durante el 2024) * 100 </t>
  </si>
  <si>
    <t>=(1216606/1372134)*100</t>
  </si>
  <si>
    <t xml:space="preserve">3. La FUNDACIÓN deberá cumplir con una meta de obtención de ingresos y/o aportes y donaciones de terceros de un 10% de los recursos totales transferidos por el presente convenio. </t>
  </si>
  <si>
    <t>(Total de recursos provenientes de fuentes distintas al MINISTERIO durante 2024 / Total de recursos percibidos por la FUNDACIÓN durante 2024) * 100</t>
  </si>
  <si>
    <t>=(1.276.354.810/1497767810)*100</t>
  </si>
  <si>
    <t xml:space="preserve">
</t>
  </si>
  <si>
    <t>Tabla 2: INDICADORES TRANSVERSALES</t>
  </si>
  <si>
    <t>NOMBRE DEL INDICADOR</t>
  </si>
  <si>
    <t>Indicar fuente de información</t>
  </si>
  <si>
    <t>OBSERVACIONES</t>
  </si>
  <si>
    <t>GÉNERO</t>
  </si>
  <si>
    <t>(N° de mujeres que forma parte del equipo de trabajo de la organización / N° total de personas que forman parte del equipo de trabajo de la organización) *100</t>
  </si>
  <si>
    <t>Pestaña RRHH del presente formulario</t>
  </si>
  <si>
    <t>=(19/24)</t>
  </si>
  <si>
    <t>EMPLEABILIDAD</t>
  </si>
  <si>
    <t>((Cantidad total de personal con contrato indefinido o plazo fijo durante 2024 / Cantidad total de personal con contrato indefinido o plazo fijo 2023) -1) *100</t>
  </si>
  <si>
    <t>=(16/14)</t>
  </si>
  <si>
    <t>TABLA 3: INDICADORES DE SEGUIMIENTO PROGRAMÁTICO</t>
  </si>
  <si>
    <t>Tasa de Variación de asistentes a las actividades generadas por la Fundación en el año t respecto al año t-1</t>
  </si>
  <si>
    <t>((N° de Asistentes a las actividades generadas por la Fundación en el año t / N° de asistentes a las actividades generadas por la Corporación en el año t-1)-1)*100</t>
  </si>
  <si>
    <t>Pestaña actividades del presente formulario y Base de datos con el registro público histórico de visitantes</t>
  </si>
  <si>
    <t>Rendiciones realizadas en tiempo y forma según convenio establecido en el marco de la iniciativa en año t</t>
  </si>
  <si>
    <t>(Cantidad de informes mensuales de actividades entregados a la Unidad de Convenios dentro del plazo estipulado durante el año t / N° total de informes a entregar durante el año t)*100</t>
  </si>
  <si>
    <t>Fecha de entrega (sobre con fecha de envío en caso de organizaciones de regiones distintas a la RM / timbre con fecha de recepción en caso de organizaciones de la RM)</t>
  </si>
  <si>
    <t>=(6/6)</t>
  </si>
  <si>
    <t>Acá solo medimos la entrega de los informes mensuales.</t>
  </si>
  <si>
    <t>10. LOGROS, HITOS, DESAFÍOS</t>
  </si>
  <si>
    <t>10.1 Logros (máximo 500 palabras)</t>
  </si>
  <si>
    <t>10.2 Hitos (máximo 500 palabras)</t>
  </si>
  <si>
    <t>LOGROS</t>
  </si>
  <si>
    <t>HITOS PROGRAMÁTICOS</t>
  </si>
  <si>
    <t>Principales logros alcanzados durante el año. Incluir descripción cualitativa y cuantitativa, escribiendo un relato que permita relevar los logros</t>
  </si>
  <si>
    <t>Hitos internacionales relevantes durante el año. Incluir descripción cualitativa y cuantitativa, escribiendo un relato que permita relevar los hitos internacionales</t>
  </si>
  <si>
    <t xml:space="preserve">- Realización Festival Internacional Teatro a Mil 2024 que alcanzó a cerca de 600 mil personas, 80% del público accede a programación gratuita, con 110 espectáculos nacionales e internacionales, la participación de 18 países, en 44 comunas del país, 612 funciones con más 1.000 artistas en escena, en 26 salas y centros culturales de 14 ciudades a lo largo de 8 regiones, 175 organizaciones colaboradoras, con 205 programadores en Platea que visionaron 45 espectáculos y 5.000 asistentes en Labescénico con 59 actividades. 
- Coproducción con Aplaplac de exposición Museo 31 con masiva participación de público, 110 mil asistentes (40% acceso gratuito) en Santiago y gira Museo Franz Mayer en México D.F, de junio a septiembre, con XXX asistentes a la fecha.  
- Transmisión de la obra 31 Minutos: Don Quijote en TVN, alcanzando 176.000 telespectadores. 
- Estrenos de las coproducciones Pachakuna: Guardianes de los Andes, del colectivo La Patogallina, que recorrió más de 25 comunas en 5 regiones del país con la participación de 45 agrupaciones andinas de baile y música, convocando a 107.000 espectadores; Limpia de Alfredo Castro, adaptación de la novela de Alia Trabucco Zerán, en Teatro Nacional Chileno, con XXX funciones, alcanzando XXX personas.  
- Ejecución de Programa TELE con fondos públicos del SLG, del FAE y de la M. de Lampa, alcanzando a 14 cursos, 378 estudiantes y 7 escuelas, con más de 330 horas en aula en el primer semestre y 5 salidas pedagógicas a ver teatro, y 10 actividades como parte de la Semana de Educación Artística. 14 cursos de 7 establecimientos educacionales de 4 comunas de la Región Metropolitana. 
- Circulación nacional de 4 coproducciones: Encuentros Breves con Hombres Repulsivos de Daniel Veronese, Teatro Roberto Barraza, San Felipe; Molly Bloom de Jan Lauwers y Viviane De Munyck en Teatro Regional de Cervantes, Valdivia y en Auditorio Edificio Consistorial de Coquimbo; Ella Lo Ama de Daniel Veronese y Mañana es otro país de Michael de Cock en Teatro Municipal de San Felipe; y temporada en Teatro Finis Terrae de La Tempestad de Peter Brook y Marie-Hélène Estienne.
- Realización de Cuenta Pública 2023 y celebración 20 años de la Fundación en CCLM con participación de dos cursos de TELE (60 estudiantes) y más de 80 invitados.  
- En Mes del Teatro, en alianza con MINCAP y ARCATEL se exhibieron en 11 canales regionales con La Viuda de Apablaza, Romeo y Julieta, Tartufo y Medea. En Día de los Patrimonios se programó en Teatroamil.tv Voces para atesorar, dirigido por Vicente Sabatini y conducido por Claudia Di Girolamo. 
- Ganamos, luego de quedar seleccionados entre 119 iniciativas, el Fondo Efecto Colectivo, iniciativa impulsada por la Fundación Reimagina y Fundación BHP, que beneficiará a 7.000 docentes y directivos y 70.000 estudiantes de la educación pública del país, facilitando que desarrollen habilidades para abordar creativamente los retos del presente y futuro. </t>
  </si>
  <si>
    <t xml:space="preserve">- Apertura del Festival el 3 de enero con el espectáculo Les traceurs (Francia) de la Compagnie de Chaillot, con la coreografía de Rachid Ouramdane, interpretada por el excepcional equilibrista Nathan Paulin – reconocido internacionalmente - quien cruzó una cuerda floja por arriba de la Plaza de la Constitución, corazón del centro cívico de la capital, con una amplia cobertura en redes sociales y la transmisión en directo de TVN, con un alcance digital aproximado de más de un millón de personas, replicado en medios internacionales, dado que el artista ha realizado esto mismo en lugares emblemáticos del mundo.  
- Giras internacionales con 5 funciones en total, de Love to Death, de Lemi Ponifasio en International Theater Amsterdam y en Les Théâtres de la Ville de Luxembourg (total 4 funciones) y Villa de Guillermo Calderón en Festival Du Printemps Des Comediens, Montpellier. 
- Cobertura de gestión Fundación Teatro a Mil y Museo 31 en medios de 4 medios de comunicación de México D.F y posicionamiento internacional de Madrid a Mil, proyecto que se ejecutará en Teatros del Canal en el segundo semestre 2024. 
- Residencia y pre-estreno en Uruguay y debut internacional de Silence of Sea de Tamara Cubas en Festival de Avignon, con tres funciones alcanzando a 2.000 personas; el espectáculo marca la pauta con la temática de XXXXX de que trata la obra donde participan XXXXXX interpretes 
- Premio Goethe, ver comunicado de comunicaciones  
- Inauguración de Museo 31 en Museo Franz Meyer, México, D.F.  
- Participación y networking en festivales y espacios internacionales tales como Onasis Cultural Centre en Grecia, Atenas; Festival Fiesta Escénica de Quito, Ecuador; Teatro Solís en Montevideo, Uruguay; Festival Grec, Barcelona, España; Festival de Avignon, Francia; Festival Iberoamericano de Cádiz; Festival Internacional de la Paz, Bolivia.  </t>
  </si>
  <si>
    <t>10.3 Desafíos (máximo 500 palabras)</t>
  </si>
  <si>
    <t>10.4 Principales acciones programadas para el siguiente año (máximo 500 palabras)</t>
  </si>
  <si>
    <t>DESAFÍOS PARA EL SIGUIENTE AÑO</t>
  </si>
  <si>
    <t>ACCIONES PROGRAMAS PARA EL SIGUIENTE AÑO</t>
  </si>
  <si>
    <t>Mencione principales actividades para el para el siguiente año</t>
  </si>
  <si>
    <t>Fecha de inicio</t>
  </si>
  <si>
    <t>Fecha de término</t>
  </si>
  <si>
    <t xml:space="preserve">Los desafíos institucionales 2025 son seguir profundizando en las líneas de trabajo de la Fundación – Acceso, Creación, Educación, Internacionalización y Circulación – a través de los proyectos Festival Internacional Teatro a Mil y Programa Teatro en la Educación, las giras nacionales e internacionales, el apoyo a las creaciones con las co-producciones, y la participación en instancias de incidencia para el desarrollo del sector de las artes vivas.  
A continuación, los énfasis de nuestros desafíos institucionales 2025:  
- Fortalecer la descentralización de nuestro quehacer focalizando especialmente los esfuerzos institucionales en las regiones de Antofagasta, Valparaíso y Bio Bio. 
- Desplegar transversalmente la línea de internacionalización en todos los programas de la Fundación, desarrollando para ello planes, objetivos y actividades en los principales proyectos de la organización. 
- Asegurar la sostenibilidad y continuidad de los proyectos y de la institución potenciando y diversificando la política de tracción de fondos públicos y privados a partir de las oportunidades que ofrecen los actuales y potenciales proyectos.  
- Escalar con el Programa Teatro en la Educación, alcanzando más comunidades educativas, colaborando a los cambios curriculares que actualmente se están sometiendo a consulta pública y que refieren a la incorporación de la asignatura de Artes Escénicas al currículo escolar, de tercero básico a segundo medio.  
- Explorar en nuevas formas de vincularse con los territorios, las comunidades y los públicos, a través de nuestras relaciones institucionales, nuestras plataformas comunicacionales y nuestros programas de formación.  
- Continuar con el trabajo de Planificación Estratégica iniciado este año, ejecutando planes y programas, con objetivos, indicadores y medios de verificación, para avanzar en la gestión y seguimiento de los efectos y el impacto de nuestro accionar. En particular, se buscarán fondos para dar respuesta a la necesidad de hacer una gestión crecientemente más sustentable en lo medioambiental, social y económico. </t>
  </si>
  <si>
    <t xml:space="preserve">Festival Internacional Teatro a mil Nacional, RM y foco en Antofagasta a Mil 
Valparaíso a Mil Concepción a Mil </t>
  </si>
  <si>
    <t> Enero </t>
  </si>
  <si>
    <t>Febrero </t>
  </si>
  <si>
    <t xml:space="preserve"> Temporada y ciclos de coproducciones </t>
  </si>
  <si>
    <t> Febrero </t>
  </si>
  <si>
    <t>Diciembre </t>
  </si>
  <si>
    <t xml:space="preserve">Giras nacionales e internacionales de nuestras coproducciones </t>
  </si>
  <si>
    <t xml:space="preserve">Consolidación de Teatro en la educción en RM y extensión a Antofagasta y Bio Bio </t>
  </si>
  <si>
    <t>SEPTIEMBRE 2024</t>
  </si>
  <si>
    <r>
      <rPr>
        <b/>
        <sz val="9"/>
        <color theme="1"/>
        <rFont val="Verdana"/>
        <family val="2"/>
      </rPr>
      <t>SEPTIEMBRE</t>
    </r>
    <r>
      <rPr>
        <sz val="9"/>
        <color theme="1"/>
        <rFont val="Verdana"/>
        <family val="2"/>
      </rPr>
      <t xml:space="preserve">
Realización de 01 muestra final en Liceo Presidente José Manuel Balmaceda por proyecto Travesía UC.</t>
    </r>
  </si>
  <si>
    <t>PEQUEÑAS AUDIENCIAS, PACHAKUNA, GUARDIANES DE LOS ANDES</t>
  </si>
  <si>
    <t>24 DE AGOSTO</t>
  </si>
  <si>
    <t>PEQUEÑAS AUDIENCIAS, LA PICHINTÚN</t>
  </si>
  <si>
    <t>ESPACIO PÚBLICO</t>
  </si>
  <si>
    <r>
      <rPr>
        <b/>
        <sz val="9"/>
        <color rgb="FF000000"/>
        <rFont val="Verdana"/>
        <family val="2"/>
      </rPr>
      <t xml:space="preserve">ENERO: </t>
    </r>
    <r>
      <rPr>
        <sz val="9"/>
        <color rgb="FF000000"/>
        <rFont val="Verdana"/>
        <family val="2"/>
      </rPr>
      <t xml:space="preserve">Se realizaron 32 actividades en el Marco de Lab Escénico 2024
</t>
    </r>
    <r>
      <rPr>
        <b/>
        <sz val="9"/>
        <color rgb="FF000000"/>
        <rFont val="Verdana"/>
        <family val="2"/>
      </rPr>
      <t xml:space="preserve">FEBRERO: </t>
    </r>
    <r>
      <rPr>
        <sz val="9"/>
        <color rgb="FF000000"/>
        <rFont val="Verdana"/>
        <family val="2"/>
      </rPr>
      <t xml:space="preserve">Se realiza 01 actividad
</t>
    </r>
    <r>
      <rPr>
        <b/>
        <sz val="9"/>
        <color rgb="FF000000"/>
        <rFont val="Verdana"/>
        <family val="2"/>
      </rPr>
      <t>MARZO:</t>
    </r>
    <r>
      <rPr>
        <sz val="9"/>
        <color rgb="FF000000"/>
        <rFont val="Verdana"/>
        <family val="2"/>
      </rPr>
      <t xml:space="preserve"> Se realizan 03 talleres en el marco de Museo 31
</t>
    </r>
    <r>
      <rPr>
        <b/>
        <sz val="9"/>
        <color rgb="FF000000"/>
        <rFont val="Verdana"/>
        <family val="2"/>
      </rPr>
      <t xml:space="preserve">AGOSTO: </t>
    </r>
    <r>
      <rPr>
        <sz val="9"/>
        <color rgb="FF000000"/>
        <rFont val="Verdana"/>
        <family val="2"/>
      </rPr>
      <t xml:space="preserve">Se realizan 01 actividad de Pequeñas Audiencias en Vallenar y 01 Clase Magistral con Mariana Muñoz en Vallenar. 
</t>
    </r>
    <r>
      <rPr>
        <b/>
        <sz val="9"/>
        <color rgb="FF000000"/>
        <rFont val="Verdana"/>
        <family val="2"/>
      </rPr>
      <t xml:space="preserve">SEPTIEMBRE: </t>
    </r>
    <r>
      <rPr>
        <sz val="9"/>
        <color rgb="FF000000"/>
        <rFont val="Verdana"/>
        <family val="2"/>
      </rPr>
      <t xml:space="preserve">Se realiza 01 actividad de Pequeñas Audiencias en Copiapó y 01 Clase Magistral con Martín Erazo en Copiapó. </t>
    </r>
  </si>
  <si>
    <t>ENERO - FEBRERO - MARZO - AGOSTO - SEPTIEMBRE 2024</t>
  </si>
  <si>
    <r>
      <rPr>
        <b/>
        <sz val="9"/>
        <color rgb="FF000000"/>
        <rFont val="Verdana"/>
      </rPr>
      <t>ENERO:</t>
    </r>
    <r>
      <rPr>
        <sz val="9"/>
        <color rgb="FF000000"/>
        <rFont val="Verdana"/>
      </rPr>
      <t xml:space="preserve"> Se realizan 358 funciones presenciales con acceso pagado en las cuales asistió 58.667 personas con entrada pagada y 17.666 con entrada gratuita.
</t>
    </r>
    <r>
      <rPr>
        <b/>
        <sz val="9"/>
        <color rgb="FF000000"/>
        <rFont val="Verdana"/>
      </rPr>
      <t>FEBRERO</t>
    </r>
    <r>
      <rPr>
        <sz val="9"/>
        <color rgb="FF000000"/>
        <rFont val="Verdana"/>
      </rPr>
      <t xml:space="preserve">: Se realizan 263 jornadas/funciones con publico de acceso pagado 31.942 y acceso gratuito 19.461
</t>
    </r>
    <r>
      <rPr>
        <b/>
        <sz val="9"/>
        <color rgb="FF000000"/>
        <rFont val="Verdana"/>
      </rPr>
      <t xml:space="preserve">MARZO: </t>
    </r>
    <r>
      <rPr>
        <sz val="9"/>
        <color rgb="FF000000"/>
        <rFont val="Verdana"/>
      </rPr>
      <t xml:space="preserve">Se realizan 27 jornadas/funciones de la exposición de Museo 31.
</t>
    </r>
    <r>
      <rPr>
        <b/>
        <sz val="9"/>
        <color rgb="FF000000"/>
        <rFont val="Verdana"/>
      </rPr>
      <t>MAYO:</t>
    </r>
    <r>
      <rPr>
        <sz val="9"/>
        <color rgb="FF000000"/>
        <rFont val="Verdana"/>
      </rPr>
      <t xml:space="preserve"> Se realizan 08 funciones de la coproducción "La Tempestad" en el Teatro Finis Terrae.
</t>
    </r>
    <r>
      <rPr>
        <b/>
        <sz val="9"/>
        <color rgb="FF000000"/>
        <rFont val="Verdana"/>
        <family val="2"/>
      </rPr>
      <t>SEPTIEMBRE:</t>
    </r>
    <r>
      <rPr>
        <sz val="9"/>
        <color rgb="FF000000"/>
        <rFont val="Verdana"/>
      </rPr>
      <t xml:space="preserve"> Se realiza 01 función de "Ella lo ama" en Teatro Municipal de Viña del Mar. </t>
    </r>
  </si>
  <si>
    <t>ENERO - FEBRERO - MARZO - MAYO - SEPTIEMBRE 2024</t>
  </si>
  <si>
    <r>
      <rPr>
        <b/>
        <sz val="9"/>
        <color rgb="FF000000"/>
        <rFont val="Verdana"/>
        <family val="2"/>
      </rPr>
      <t xml:space="preserve">ENERO:
</t>
    </r>
    <r>
      <rPr>
        <sz val="9"/>
        <color rgb="FF000000"/>
        <rFont val="Verdana"/>
        <family val="2"/>
      </rPr>
      <t xml:space="preserve">1) Se estrena el proyecto de Pachakuna el día 03 de enero 2024, y da inicio al Festival Teatro a Mil 2024 con este gran Pasacalle, que recorrió las calles en mas de 20 comunas del país en el mes de enero 2024
2) Se estrena el proyecto MA! el 04 de enero 2024 en Antofagasta, de Pamela Meneses, que luego realizó funciones en Santiago.
</t>
    </r>
    <r>
      <rPr>
        <b/>
        <sz val="9"/>
        <color rgb="FF000000"/>
        <rFont val="Verdana"/>
        <family val="2"/>
      </rPr>
      <t>ABRIL:</t>
    </r>
    <r>
      <rPr>
        <sz val="9"/>
        <color rgb="FF000000"/>
        <rFont val="Verdana"/>
        <family val="2"/>
      </rPr>
      <t xml:space="preserve"> Se estrena Coproducción "Limpia" el 03 de abril en Teatro Nacional Chileno.
</t>
    </r>
    <r>
      <rPr>
        <b/>
        <sz val="9"/>
        <color rgb="FF000000"/>
        <rFont val="Verdana"/>
        <family val="2"/>
      </rPr>
      <t>JUNIO:</t>
    </r>
    <r>
      <rPr>
        <sz val="9"/>
        <color rgb="FF000000"/>
        <rFont val="Verdana"/>
        <family val="2"/>
      </rPr>
      <t xml:space="preserve"> Se estrena coproducción "Voyager" con 10 funciones en Centro Cultural Gabriela Mistral.
</t>
    </r>
    <r>
      <rPr>
        <b/>
        <sz val="9"/>
        <color rgb="FF000000"/>
        <rFont val="Verdana"/>
        <family val="2"/>
      </rPr>
      <t>JULIO:</t>
    </r>
    <r>
      <rPr>
        <sz val="9"/>
        <color rgb="FF000000"/>
        <rFont val="Verdana"/>
        <family val="2"/>
      </rPr>
      <t xml:space="preserve"> Se terminan las funciones de la coproducción "Voyager" con un total de 18 funciones en el Centro Cultural Gabriela Mistral.
</t>
    </r>
    <r>
      <rPr>
        <b/>
        <sz val="9"/>
        <color rgb="FF000000"/>
        <rFont val="Verdana"/>
        <family val="2"/>
      </rPr>
      <t>AGOSTO:</t>
    </r>
    <r>
      <rPr>
        <sz val="9"/>
        <color rgb="FF000000"/>
        <rFont val="Verdana"/>
        <family val="2"/>
      </rPr>
      <t xml:space="preserve"> Se estrena la coproducción "VACA" de Guillermo Calderón en Kunestfest Weimar en Alemania.
</t>
    </r>
    <r>
      <rPr>
        <b/>
        <sz val="9"/>
        <color rgb="FF000000"/>
        <rFont val="Verdana"/>
        <family val="2"/>
      </rPr>
      <t>SEPTIEMBRE:</t>
    </r>
    <r>
      <rPr>
        <sz val="9"/>
        <color rgb="FF000000"/>
        <rFont val="Verdana"/>
        <family val="2"/>
      </rPr>
      <t xml:space="preserve"> Se realiza un pre estreno de "Te Mana Hakaara" de Alejandra Rojas en Rapa Nui. </t>
    </r>
  </si>
  <si>
    <t>ENERO - ABRIL - JUNIO - JULIO - AGOSTO - SEPTIEMBRE 2024</t>
  </si>
  <si>
    <r>
      <rPr>
        <b/>
        <sz val="9"/>
        <color rgb="FF000000"/>
        <rFont val="Verdana"/>
        <family val="2"/>
      </rPr>
      <t xml:space="preserve">ABRIL: </t>
    </r>
    <r>
      <rPr>
        <sz val="9"/>
        <color rgb="FF000000"/>
        <rFont val="Verdana"/>
        <family val="2"/>
      </rPr>
      <t xml:space="preserve">Se apoya economicamente a la coproducción "Limpia" con la direcció de Alfredo Castro que se estrenó el 03 de abril en Teatro Nacional Chileno
</t>
    </r>
    <r>
      <rPr>
        <b/>
        <sz val="9"/>
        <color rgb="FF000000"/>
        <rFont val="Verdana"/>
        <family val="2"/>
      </rPr>
      <t xml:space="preserve">MAYO: </t>
    </r>
    <r>
      <rPr>
        <sz val="9"/>
        <color rgb="FF000000"/>
        <rFont val="Verdana"/>
        <family val="2"/>
      </rPr>
      <t xml:space="preserve">Se apoya económicamente a la coproducción "Voyager" con la dirección de Marcelo Leonart y basada en la novela homónina de Nona Fernández, con estreno en GAM el 15 de junio 2024.
</t>
    </r>
    <r>
      <rPr>
        <b/>
        <sz val="9"/>
        <color rgb="FF000000"/>
        <rFont val="Verdana"/>
        <family val="2"/>
      </rPr>
      <t xml:space="preserve">MAYO-JUNIO-JULIO: 
</t>
    </r>
    <r>
      <rPr>
        <sz val="9"/>
        <color rgb="FF000000"/>
        <rFont val="Verdana"/>
        <family val="2"/>
      </rPr>
      <t>Se gestiona residencia en Inteatro en Italia y se apoya económicamente a la coproducción "Estampida Humana" de la Compañía Bonobo.
Se apoya económicamente a la coproducción "Te Mana Hakaara" dirigida por Alejandra Rojas.</t>
    </r>
  </si>
  <si>
    <t>ENERO - MARZO - ABRIL - MAYO - JUNIO - JULIO - AGOSTO - SEPTIEMBRE 2024</t>
  </si>
  <si>
    <t>ABRIL-MAYO-JUNIO-JULIO-AGOSTO - SEPTIEMBRE 2024</t>
  </si>
  <si>
    <t>MAYO - JUNIO - AGOSTO 2024</t>
  </si>
  <si>
    <t>ENERO - FEBRERO - MARZO -ABRIL - MAYO - JULIO - AGOSTO 2024</t>
  </si>
  <si>
    <t>ENERO - FEBRERO - MARZO -ABRIL - MAYO - JUNIO - JULIO - AGOSTO - SEPTIMEBRE 2024</t>
  </si>
  <si>
    <t>SALÓN COLEGIO LORENZO BAEZA VEGA RAPANUI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</si>
</sst>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Red]&quot;$&quot;\-#,##0"/>
    <numFmt numFmtId="42" formatCode="_ &quot;$&quot;* #,##0_ ;_ &quot;$&quot;* \-#,##0_ ;_ &quot;$&quot;* &quot;-&quot;_ ;_ @_ "/>
    <numFmt numFmtId="41" formatCode="_ * #,##0_ ;_ * \-#,##0_ ;_ * &quot;-&quot;_ ;_ @_ "/>
    <numFmt numFmtId="164" formatCode="_-* #,##0.00_-;\-* #,##0.00_-;_-* &quot;-&quot;??_-;_-@_-"/>
    <numFmt numFmtId="165" formatCode="_-&quot;$&quot;* #,##0_-;\-&quot;$&quot;* #,##0_-;_-&quot;$&quot;* &quot;-&quot;_-;_-@_-"/>
    <numFmt numFmtId="166" formatCode="_-&quot;$&quot;\ * #,##0.00_-;\-&quot;$&quot;\ * #,##0.00_-;_-&quot;$&quot;\ * &quot;-&quot;??_-;_-@_-"/>
    <numFmt numFmtId="167" formatCode="_-&quot;$&quot;\ * #,##0_-;\-&quot;$&quot;\ * #,##0_-;_-&quot;$&quot;\ * &quot;-&quot;??_-;_-@_-"/>
  </numFmts>
  <fonts count="38" x14ac:knownFonts="1">
    <font>
      <sz val="11"/>
      <color theme="1"/>
      <name val="Calibri"/>
      <family val="2"/>
      <scheme val="minor"/>
    </font>
    <font>
      <sz val="11"/>
      <color theme="1"/>
      <name val="Calibri"/>
      <family val="2"/>
      <scheme val="minor"/>
    </font>
    <font>
      <sz val="10"/>
      <color indexed="8"/>
      <name val="Arial"/>
      <family val="2"/>
    </font>
    <font>
      <sz val="10"/>
      <name val="Arial"/>
      <family val="2"/>
    </font>
    <font>
      <sz val="10"/>
      <color rgb="FF000000"/>
      <name val="Arial"/>
      <family val="2"/>
    </font>
    <font>
      <u/>
      <sz val="11"/>
      <color theme="10"/>
      <name val="Calibri"/>
      <family val="2"/>
      <scheme val="minor"/>
    </font>
    <font>
      <u/>
      <sz val="10"/>
      <color theme="10"/>
      <name val="Arial"/>
      <family val="2"/>
    </font>
    <font>
      <sz val="10"/>
      <name val="Arial"/>
      <family val="2"/>
    </font>
    <font>
      <sz val="9"/>
      <color indexed="81"/>
      <name val="Tahoma"/>
      <family val="2"/>
    </font>
    <font>
      <u/>
      <sz val="10"/>
      <color indexed="12"/>
      <name val="Arial"/>
      <family val="2"/>
    </font>
    <font>
      <b/>
      <sz val="9"/>
      <name val="Verdana"/>
      <family val="2"/>
    </font>
    <font>
      <sz val="9"/>
      <color theme="1"/>
      <name val="Verdana"/>
      <family val="2"/>
    </font>
    <font>
      <b/>
      <sz val="9"/>
      <color rgb="FF000000"/>
      <name val="Verdana"/>
      <family val="2"/>
    </font>
    <font>
      <b/>
      <sz val="9"/>
      <color theme="1"/>
      <name val="Verdana"/>
      <family val="2"/>
    </font>
    <font>
      <sz val="9"/>
      <name val="Verdana"/>
      <family val="2"/>
    </font>
    <font>
      <u/>
      <sz val="9"/>
      <color theme="10"/>
      <name val="Verdana"/>
      <family val="2"/>
    </font>
    <font>
      <b/>
      <u/>
      <sz val="9"/>
      <color theme="1"/>
      <name val="Verdana"/>
      <family val="2"/>
    </font>
    <font>
      <sz val="9"/>
      <color rgb="FF000000"/>
      <name val="Verdana"/>
      <family val="2"/>
    </font>
    <font>
      <b/>
      <sz val="9"/>
      <color rgb="FFFF0000"/>
      <name val="Verdana"/>
      <family val="2"/>
    </font>
    <font>
      <sz val="9"/>
      <color rgb="FFFF0000"/>
      <name val="Verdana"/>
      <family val="2"/>
    </font>
    <font>
      <sz val="9"/>
      <color indexed="8"/>
      <name val="Verdana"/>
      <family val="2"/>
    </font>
    <font>
      <u/>
      <sz val="9"/>
      <color theme="1"/>
      <name val="Verdana"/>
      <family val="2"/>
    </font>
    <font>
      <u/>
      <sz val="9"/>
      <color rgb="FF000000"/>
      <name val="Verdana"/>
      <family val="2"/>
    </font>
    <font>
      <u/>
      <sz val="9"/>
      <name val="Verdana"/>
      <family val="2"/>
    </font>
    <font>
      <b/>
      <u/>
      <sz val="9"/>
      <name val="Verdana"/>
      <family val="2"/>
    </font>
    <font>
      <b/>
      <sz val="9"/>
      <color indexed="8"/>
      <name val="Verdana"/>
      <family val="2"/>
    </font>
    <font>
      <sz val="8"/>
      <name val="Calibri"/>
      <family val="2"/>
      <scheme val="minor"/>
    </font>
    <font>
      <sz val="9"/>
      <color theme="1"/>
      <name val="Calibri"/>
      <family val="2"/>
      <scheme val="minor"/>
    </font>
    <font>
      <sz val="10"/>
      <color theme="1"/>
      <name val="Calibri"/>
      <family val="2"/>
      <scheme val="minor"/>
    </font>
    <font>
      <sz val="10"/>
      <color theme="2" tint="-0.749992370372631"/>
      <name val="Calibri"/>
      <family val="2"/>
      <scheme val="minor"/>
    </font>
    <font>
      <sz val="9"/>
      <color theme="2" tint="-0.749992370372631"/>
      <name val="Calibri"/>
      <family val="2"/>
      <scheme val="minor"/>
    </font>
    <font>
      <sz val="9"/>
      <color theme="2" tint="-0.749992370372631"/>
      <name val="Verdana"/>
      <family val="2"/>
    </font>
    <font>
      <i/>
      <sz val="9"/>
      <color theme="1"/>
      <name val="Verdana"/>
      <family val="2"/>
    </font>
    <font>
      <i/>
      <sz val="9"/>
      <color rgb="FF000000"/>
      <name val="Verdana"/>
      <family val="2"/>
    </font>
    <font>
      <b/>
      <sz val="9"/>
      <color rgb="FF000000"/>
      <name val="Verdana"/>
    </font>
    <font>
      <sz val="9"/>
      <color rgb="FF000000"/>
      <name val="Verdana"/>
    </font>
    <font>
      <sz val="9"/>
      <color theme="1"/>
      <name val="Verdana"/>
    </font>
    <font>
      <sz val="9"/>
      <name val="Verdana"/>
    </font>
  </fonts>
  <fills count="13">
    <fill>
      <patternFill patternType="none"/>
    </fill>
    <fill>
      <patternFill patternType="gray125"/>
    </fill>
    <fill>
      <patternFill patternType="solid">
        <fgColor theme="4" tint="0.79998168889431442"/>
        <bgColor indexed="64"/>
      </patternFill>
    </fill>
    <fill>
      <patternFill patternType="solid">
        <fgColor rgb="FFDBE5F1"/>
        <bgColor rgb="FFDBE5F1"/>
      </patternFill>
    </fill>
    <fill>
      <patternFill patternType="solid">
        <fgColor theme="3" tint="0.79998168889431442"/>
        <bgColor indexed="64"/>
      </patternFill>
    </fill>
    <fill>
      <patternFill patternType="solid">
        <fgColor theme="0"/>
        <bgColor rgb="FFDBE5F1"/>
      </patternFill>
    </fill>
    <fill>
      <patternFill patternType="solid">
        <fgColor theme="0"/>
        <bgColor indexed="64"/>
      </patternFill>
    </fill>
    <fill>
      <patternFill patternType="solid">
        <fgColor theme="4" tint="0.79998168889431442"/>
        <bgColor rgb="FFE5E5FF"/>
      </patternFill>
    </fill>
    <fill>
      <patternFill patternType="solid">
        <fgColor rgb="FFFFFFFF"/>
        <bgColor indexed="64"/>
      </patternFill>
    </fill>
    <fill>
      <patternFill patternType="solid">
        <fgColor indexed="9"/>
        <bgColor auto="1"/>
      </patternFill>
    </fill>
    <fill>
      <patternFill patternType="solid">
        <fgColor theme="0" tint="-4.9989318521683403E-2"/>
        <bgColor indexed="64"/>
      </patternFill>
    </fill>
    <fill>
      <patternFill patternType="solid">
        <fgColor theme="0" tint="-4.9989318521683403E-2"/>
        <bgColor rgb="FF000000"/>
      </patternFill>
    </fill>
    <fill>
      <patternFill patternType="solid">
        <fgColor rgb="FFDCE6F1"/>
        <bgColor rgb="FF000000"/>
      </patternFill>
    </fill>
  </fills>
  <borders count="114">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medium">
        <color indexed="64"/>
      </top>
      <bottom/>
      <diagonal/>
    </border>
    <border>
      <left/>
      <right style="medium">
        <color indexed="64"/>
      </right>
      <top style="thin">
        <color rgb="FF000000"/>
      </top>
      <bottom style="thin">
        <color rgb="FF000000"/>
      </bottom>
      <diagonal/>
    </border>
    <border>
      <left/>
      <right style="medium">
        <color indexed="64"/>
      </right>
      <top style="thin">
        <color rgb="FF000000"/>
      </top>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medium">
        <color indexed="64"/>
      </top>
      <bottom style="medium">
        <color indexed="64"/>
      </bottom>
      <diagonal/>
    </border>
    <border>
      <left style="medium">
        <color indexed="64"/>
      </left>
      <right/>
      <top/>
      <bottom style="medium">
        <color indexed="64"/>
      </bottom>
      <diagonal/>
    </border>
    <border>
      <left style="thin">
        <color indexed="64"/>
      </left>
      <right style="thin">
        <color indexed="64"/>
      </right>
      <top style="medium">
        <color indexed="64"/>
      </top>
      <bottom/>
      <diagonal/>
    </border>
    <border>
      <left/>
      <right/>
      <top/>
      <bottom style="medium">
        <color indexed="64"/>
      </bottom>
      <diagonal/>
    </border>
    <border>
      <left style="medium">
        <color indexed="64"/>
      </left>
      <right style="medium">
        <color indexed="64"/>
      </right>
      <top style="medium">
        <color indexed="64"/>
      </top>
      <bottom/>
      <diagonal/>
    </border>
    <border>
      <left/>
      <right style="thin">
        <color indexed="64"/>
      </right>
      <top/>
      <bottom style="medium">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style="thin">
        <color rgb="FF000000"/>
      </bottom>
      <diagonal/>
    </border>
    <border>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top/>
      <bottom style="medium">
        <color indexed="64"/>
      </bottom>
      <diagonal/>
    </border>
    <border>
      <left style="thin">
        <color rgb="FF000000"/>
      </left>
      <right/>
      <top style="medium">
        <color indexed="64"/>
      </top>
      <bottom style="medium">
        <color indexed="64"/>
      </bottom>
      <diagonal/>
    </border>
    <border>
      <left style="medium">
        <color indexed="64"/>
      </left>
      <right style="medium">
        <color indexed="64"/>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medium">
        <color indexed="64"/>
      </right>
      <top/>
      <bottom style="medium">
        <color indexed="64"/>
      </bottom>
      <diagonal/>
    </border>
    <border>
      <left style="thin">
        <color indexed="64"/>
      </left>
      <right style="thin">
        <color indexed="64"/>
      </right>
      <top/>
      <bottom/>
      <diagonal/>
    </border>
    <border>
      <left/>
      <right style="thin">
        <color indexed="64"/>
      </right>
      <top/>
      <bottom style="thin">
        <color indexed="64"/>
      </bottom>
      <diagonal/>
    </border>
    <border>
      <left style="medium">
        <color rgb="FF000000"/>
      </left>
      <right style="thin">
        <color indexed="64"/>
      </right>
      <top style="medium">
        <color rgb="FF000000"/>
      </top>
      <bottom/>
      <diagonal/>
    </border>
    <border>
      <left style="thin">
        <color indexed="64"/>
      </left>
      <right style="thin">
        <color indexed="64"/>
      </right>
      <top style="medium">
        <color rgb="FF000000"/>
      </top>
      <bottom/>
      <diagonal/>
    </border>
    <border>
      <left/>
      <right style="thin">
        <color indexed="64"/>
      </right>
      <top style="medium">
        <color rgb="FF000000"/>
      </top>
      <bottom/>
      <diagonal/>
    </border>
    <border>
      <left style="thin">
        <color indexed="64"/>
      </left>
      <right style="medium">
        <color rgb="FF000000"/>
      </right>
      <top style="medium">
        <color rgb="FF000000"/>
      </top>
      <bottom/>
      <diagonal/>
    </border>
    <border>
      <left style="medium">
        <color rgb="FF000000"/>
      </left>
      <right style="thin">
        <color indexed="64"/>
      </right>
      <top style="medium">
        <color indexed="64"/>
      </top>
      <bottom style="thin">
        <color indexed="64"/>
      </bottom>
      <diagonal/>
    </border>
    <border>
      <left style="thin">
        <color indexed="64"/>
      </left>
      <right style="medium">
        <color rgb="FF000000"/>
      </right>
      <top style="medium">
        <color indexed="64"/>
      </top>
      <bottom style="thin">
        <color indexed="64"/>
      </bottom>
      <diagonal/>
    </border>
    <border>
      <left style="medium">
        <color rgb="FF000000"/>
      </left>
      <right style="thin">
        <color indexed="64"/>
      </right>
      <top style="thin">
        <color indexed="64"/>
      </top>
      <bottom style="thin">
        <color indexed="64"/>
      </bottom>
      <diagonal/>
    </border>
    <border>
      <left style="thin">
        <color indexed="64"/>
      </left>
      <right style="medium">
        <color rgb="FF000000"/>
      </right>
      <top style="thin">
        <color indexed="64"/>
      </top>
      <bottom style="thin">
        <color indexed="64"/>
      </bottom>
      <diagonal/>
    </border>
    <border>
      <left style="medium">
        <color rgb="FF000000"/>
      </left>
      <right style="thin">
        <color indexed="64"/>
      </right>
      <top style="thin">
        <color indexed="64"/>
      </top>
      <bottom style="medium">
        <color rgb="FF000000"/>
      </bottom>
      <diagonal/>
    </border>
    <border>
      <left style="thin">
        <color indexed="64"/>
      </left>
      <right style="thin">
        <color indexed="64"/>
      </right>
      <top style="thin">
        <color indexed="64"/>
      </top>
      <bottom style="medium">
        <color rgb="FF000000"/>
      </bottom>
      <diagonal/>
    </border>
    <border>
      <left style="thin">
        <color indexed="64"/>
      </left>
      <right style="medium">
        <color rgb="FF000000"/>
      </right>
      <top style="thin">
        <color indexed="64"/>
      </top>
      <bottom style="medium">
        <color rgb="FF000000"/>
      </bottom>
      <diagonal/>
    </border>
    <border>
      <left style="medium">
        <color indexed="64"/>
      </left>
      <right style="thin">
        <color indexed="64"/>
      </right>
      <top/>
      <bottom style="medium">
        <color indexed="64"/>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right/>
      <top style="thin">
        <color indexed="64"/>
      </top>
      <bottom style="thin">
        <color indexed="64"/>
      </bottom>
      <diagonal/>
    </border>
    <border>
      <left/>
      <right/>
      <top style="thin">
        <color indexed="64"/>
      </top>
      <bottom/>
      <diagonal/>
    </border>
    <border>
      <left style="medium">
        <color indexed="64"/>
      </left>
      <right style="thin">
        <color indexed="64"/>
      </right>
      <top/>
      <bottom/>
      <diagonal/>
    </border>
    <border>
      <left style="thin">
        <color indexed="64"/>
      </left>
      <right style="medium">
        <color indexed="64"/>
      </right>
      <top/>
      <bottom/>
      <diagonal/>
    </border>
    <border>
      <left/>
      <right/>
      <top/>
      <bottom style="thin">
        <color indexed="64"/>
      </bottom>
      <diagonal/>
    </border>
    <border>
      <left style="thin">
        <color indexed="64"/>
      </left>
      <right style="medium">
        <color indexed="64"/>
      </right>
      <top style="medium">
        <color indexed="64"/>
      </top>
      <bottom/>
      <diagonal/>
    </border>
    <border>
      <left/>
      <right/>
      <top style="thin">
        <color indexed="64"/>
      </top>
      <bottom style="medium">
        <color indexed="64"/>
      </bottom>
      <diagonal/>
    </border>
    <border>
      <left/>
      <right style="thin">
        <color indexed="64"/>
      </right>
      <top/>
      <bottom/>
      <diagonal/>
    </border>
    <border>
      <left style="medium">
        <color indexed="64"/>
      </left>
      <right style="medium">
        <color indexed="64"/>
      </right>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medium">
        <color indexed="64"/>
      </top>
      <bottom style="thin">
        <color indexed="64"/>
      </bottom>
      <diagonal/>
    </border>
    <border>
      <left style="medium">
        <color indexed="64"/>
      </left>
      <right style="medium">
        <color indexed="64"/>
      </right>
      <top/>
      <bottom style="medium">
        <color rgb="FF000000"/>
      </bottom>
      <diagonal/>
    </border>
    <border>
      <left style="medium">
        <color indexed="64"/>
      </left>
      <right style="thin">
        <color indexed="64"/>
      </right>
      <top style="thin">
        <color rgb="FF000000"/>
      </top>
      <bottom/>
      <diagonal/>
    </border>
    <border>
      <left style="medium">
        <color indexed="64"/>
      </left>
      <right style="thin">
        <color indexed="64"/>
      </right>
      <top/>
      <bottom style="thin">
        <color rgb="FF000000"/>
      </bottom>
      <diagonal/>
    </border>
    <border>
      <left style="medium">
        <color indexed="64"/>
      </left>
      <right style="thin">
        <color indexed="64"/>
      </right>
      <top style="medium">
        <color indexed="64"/>
      </top>
      <bottom/>
      <diagonal/>
    </border>
    <border>
      <left style="medium">
        <color indexed="64"/>
      </left>
      <right style="medium">
        <color indexed="64"/>
      </right>
      <top/>
      <bottom style="thin">
        <color indexed="64"/>
      </bottom>
      <diagonal/>
    </border>
    <border>
      <left style="medium">
        <color rgb="FF000000"/>
      </left>
      <right/>
      <top/>
      <bottom style="medium">
        <color rgb="FF000000"/>
      </bottom>
      <diagonal/>
    </border>
    <border>
      <left style="medium">
        <color rgb="FF000000"/>
      </left>
      <right style="thin">
        <color indexed="64"/>
      </right>
      <top style="medium">
        <color rgb="FF000000"/>
      </top>
      <bottom style="medium">
        <color rgb="FF000000"/>
      </bottom>
      <diagonal/>
    </border>
    <border>
      <left style="thin">
        <color indexed="64"/>
      </left>
      <right style="thin">
        <color indexed="64"/>
      </right>
      <top style="medium">
        <color rgb="FF000000"/>
      </top>
      <bottom style="medium">
        <color rgb="FF000000"/>
      </bottom>
      <diagonal/>
    </border>
    <border>
      <left style="thin">
        <color indexed="64"/>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style="thin">
        <color rgb="FF000000"/>
      </left>
      <right style="thin">
        <color rgb="FF000000"/>
      </right>
      <top style="thin">
        <color rgb="FF000000"/>
      </top>
      <bottom/>
      <diagonal/>
    </border>
    <border>
      <left style="thin">
        <color rgb="FF000000"/>
      </left>
      <right style="thin">
        <color auto="1"/>
      </right>
      <top/>
      <bottom style="thin">
        <color auto="1"/>
      </bottom>
      <diagonal/>
    </border>
    <border>
      <left/>
      <right style="thin">
        <color rgb="FF000000"/>
      </right>
      <top/>
      <bottom style="thin">
        <color auto="1"/>
      </bottom>
      <diagonal/>
    </border>
    <border>
      <left style="thin">
        <color rgb="FF000000"/>
      </left>
      <right style="thin">
        <color auto="1"/>
      </right>
      <top style="thin">
        <color rgb="FF000000"/>
      </top>
      <bottom style="thin">
        <color auto="1"/>
      </bottom>
      <diagonal/>
    </border>
    <border>
      <left/>
      <right style="thin">
        <color rgb="FF000000"/>
      </right>
      <top style="thin">
        <color rgb="FF000000"/>
      </top>
      <bottom style="thin">
        <color auto="1"/>
      </bottom>
      <diagonal/>
    </border>
    <border>
      <left style="thin">
        <color rgb="FF000000"/>
      </left>
      <right style="thin">
        <color auto="1"/>
      </right>
      <top/>
      <bottom style="thin">
        <color rgb="FF000000"/>
      </bottom>
      <diagonal/>
    </border>
    <border>
      <left style="medium">
        <color rgb="FF000000"/>
      </left>
      <right style="thin">
        <color indexed="64"/>
      </right>
      <top style="medium">
        <color rgb="FF000000"/>
      </top>
      <bottom style="thin">
        <color indexed="64"/>
      </bottom>
      <diagonal/>
    </border>
    <border>
      <left style="thin">
        <color indexed="64"/>
      </left>
      <right style="thin">
        <color indexed="64"/>
      </right>
      <top style="medium">
        <color rgb="FF000000"/>
      </top>
      <bottom style="thin">
        <color indexed="64"/>
      </bottom>
      <diagonal/>
    </border>
    <border>
      <left style="thin">
        <color indexed="64"/>
      </left>
      <right style="medium">
        <color indexed="64"/>
      </right>
      <top style="medium">
        <color rgb="FF000000"/>
      </top>
      <bottom style="thin">
        <color indexed="64"/>
      </bottom>
      <diagonal/>
    </border>
    <border>
      <left/>
      <right/>
      <top style="medium">
        <color rgb="FF000000"/>
      </top>
      <bottom/>
      <diagonal/>
    </border>
    <border>
      <left/>
      <right style="medium">
        <color rgb="FF000000"/>
      </right>
      <top style="medium">
        <color rgb="FF000000"/>
      </top>
      <bottom/>
      <diagonal/>
    </border>
    <border>
      <left style="thin">
        <color indexed="64"/>
      </left>
      <right style="medium">
        <color rgb="FF000000"/>
      </right>
      <top style="medium">
        <color indexed="64"/>
      </top>
      <bottom/>
      <diagonal/>
    </border>
    <border>
      <left style="medium">
        <color rgb="FF000000"/>
      </left>
      <right style="thin">
        <color indexed="64"/>
      </right>
      <top style="thin">
        <color indexed="64"/>
      </top>
      <bottom/>
      <diagonal/>
    </border>
    <border>
      <left style="thin">
        <color rgb="FF000000"/>
      </left>
      <right style="thin">
        <color rgb="FF000000"/>
      </right>
      <top style="thin">
        <color rgb="FF000000"/>
      </top>
      <bottom style="medium">
        <color indexed="64"/>
      </bottom>
      <diagonal/>
    </border>
  </borders>
  <cellStyleXfs count="48">
    <xf numFmtId="0" fontId="0" fillId="0" borderId="0"/>
    <xf numFmtId="0" fontId="1" fillId="0" borderId="0"/>
    <xf numFmtId="0" fontId="2" fillId="0" borderId="0" applyNumberFormat="0" applyFill="0" applyBorder="0" applyProtection="0"/>
    <xf numFmtId="0" fontId="3" fillId="0" borderId="0"/>
    <xf numFmtId="0" fontId="4" fillId="0" borderId="0"/>
    <xf numFmtId="164" fontId="3" fillId="0" borderId="0" applyFont="0" applyFill="0" applyBorder="0" applyAlignment="0" applyProtection="0"/>
    <xf numFmtId="166" fontId="1" fillId="0" borderId="0" applyFon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1" fillId="0" borderId="0"/>
    <xf numFmtId="0" fontId="1" fillId="0" borderId="0"/>
    <xf numFmtId="0" fontId="3" fillId="0" borderId="0"/>
    <xf numFmtId="0" fontId="3" fillId="0" borderId="0"/>
    <xf numFmtId="0" fontId="3" fillId="0" borderId="0"/>
    <xf numFmtId="0" fontId="3"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9" fontId="3" fillId="0" borderId="0" applyFont="0" applyFill="0" applyBorder="0" applyAlignment="0" applyProtection="0"/>
    <xf numFmtId="9" fontId="3" fillId="0" borderId="0" applyFont="0" applyFill="0" applyBorder="0" applyAlignment="0" applyProtection="0"/>
    <xf numFmtId="0" fontId="2" fillId="0" borderId="0" applyNumberFormat="0" applyFill="0" applyBorder="0" applyProtection="0"/>
    <xf numFmtId="0" fontId="5" fillId="0" borderId="0" applyNumberFormat="0" applyFill="0" applyBorder="0" applyAlignment="0" applyProtection="0"/>
    <xf numFmtId="166" fontId="1" fillId="0" borderId="0" applyFont="0" applyFill="0" applyBorder="0" applyAlignment="0" applyProtection="0"/>
    <xf numFmtId="0" fontId="1" fillId="0" borderId="0"/>
    <xf numFmtId="0" fontId="4" fillId="0" borderId="0"/>
    <xf numFmtId="0" fontId="1" fillId="0" borderId="0"/>
    <xf numFmtId="0" fontId="1" fillId="0" borderId="0"/>
    <xf numFmtId="0" fontId="1" fillId="0" borderId="0"/>
    <xf numFmtId="0" fontId="7" fillId="0" borderId="0"/>
    <xf numFmtId="0" fontId="9" fillId="0" borderId="0" applyNumberFormat="0" applyFill="0" applyBorder="0" applyAlignment="0" applyProtection="0">
      <alignment vertical="top"/>
      <protection locked="0"/>
    </xf>
    <xf numFmtId="164" fontId="3" fillId="0" borderId="0" applyFont="0" applyFill="0" applyBorder="0" applyAlignment="0" applyProtection="0"/>
    <xf numFmtId="0" fontId="3" fillId="0" borderId="0"/>
    <xf numFmtId="164" fontId="1" fillId="0" borderId="0" applyFont="0" applyFill="0" applyBorder="0" applyAlignment="0" applyProtection="0"/>
    <xf numFmtId="165" fontId="1" fillId="0" borderId="0" applyFont="0" applyFill="0" applyBorder="0" applyAlignment="0" applyProtection="0"/>
    <xf numFmtId="9" fontId="1" fillId="0" borderId="0" applyFont="0" applyFill="0" applyBorder="0" applyAlignment="0" applyProtection="0"/>
    <xf numFmtId="42" fontId="1" fillId="0" borderId="0" applyFont="0" applyFill="0" applyBorder="0" applyAlignment="0" applyProtection="0"/>
    <xf numFmtId="41" fontId="1" fillId="0" borderId="0" applyFont="0" applyFill="0" applyBorder="0" applyAlignment="0" applyProtection="0"/>
    <xf numFmtId="0" fontId="5" fillId="0" borderId="0" applyNumberFormat="0" applyFill="0" applyBorder="0" applyAlignment="0" applyProtection="0"/>
    <xf numFmtId="9" fontId="1" fillId="0" borderId="0" applyFont="0" applyFill="0" applyBorder="0" applyAlignment="0" applyProtection="0"/>
  </cellStyleXfs>
  <cellXfs count="615">
    <xf numFmtId="0" fontId="0" fillId="0" borderId="0" xfId="0"/>
    <xf numFmtId="0" fontId="11" fillId="0" borderId="0" xfId="0" applyFont="1"/>
    <xf numFmtId="0" fontId="11" fillId="2" borderId="1" xfId="1" applyFont="1" applyFill="1" applyBorder="1" applyAlignment="1">
      <alignment vertical="center" wrapText="1"/>
    </xf>
    <xf numFmtId="0" fontId="14" fillId="2" borderId="11" xfId="1" applyFont="1" applyFill="1" applyBorder="1" applyAlignment="1">
      <alignment vertical="center" wrapText="1"/>
    </xf>
    <xf numFmtId="0" fontId="14" fillId="2" borderId="4" xfId="1" applyFont="1" applyFill="1" applyBorder="1" applyAlignment="1">
      <alignment vertical="center" wrapText="1"/>
    </xf>
    <xf numFmtId="0" fontId="16" fillId="0" borderId="0" xfId="0" applyFont="1" applyAlignment="1">
      <alignment horizontal="left" vertical="center"/>
    </xf>
    <xf numFmtId="0" fontId="16" fillId="0" borderId="0" xfId="0" applyFont="1" applyAlignment="1">
      <alignment vertical="center"/>
    </xf>
    <xf numFmtId="0" fontId="11" fillId="0" borderId="0" xfId="0" applyFont="1" applyAlignment="1">
      <alignment vertical="center" wrapText="1"/>
    </xf>
    <xf numFmtId="0" fontId="11" fillId="0" borderId="0" xfId="0" applyFont="1" applyAlignment="1">
      <alignment vertical="center"/>
    </xf>
    <xf numFmtId="0" fontId="17" fillId="0" borderId="0" xfId="4" applyFont="1" applyAlignment="1">
      <alignment vertical="center"/>
    </xf>
    <xf numFmtId="0" fontId="14" fillId="0" borderId="0" xfId="4" applyFont="1" applyAlignment="1">
      <alignment vertical="center"/>
    </xf>
    <xf numFmtId="0" fontId="17" fillId="0" borderId="0" xfId="4" applyFont="1"/>
    <xf numFmtId="0" fontId="10" fillId="5" borderId="40" xfId="4" applyFont="1" applyFill="1" applyBorder="1" applyAlignment="1">
      <alignment horizontal="center" vertical="center"/>
    </xf>
    <xf numFmtId="0" fontId="10" fillId="5" borderId="45" xfId="4" applyFont="1" applyFill="1" applyBorder="1" applyAlignment="1">
      <alignment horizontal="center" vertical="center" wrapText="1"/>
    </xf>
    <xf numFmtId="0" fontId="10" fillId="5" borderId="38" xfId="4" applyFont="1" applyFill="1" applyBorder="1" applyAlignment="1">
      <alignment horizontal="center" vertical="center" wrapText="1"/>
    </xf>
    <xf numFmtId="0" fontId="10" fillId="5" borderId="40" xfId="4" applyFont="1" applyFill="1" applyBorder="1" applyAlignment="1">
      <alignment horizontal="center" vertical="center" wrapText="1"/>
    </xf>
    <xf numFmtId="0" fontId="12" fillId="5" borderId="24" xfId="4" applyFont="1" applyFill="1" applyBorder="1" applyAlignment="1">
      <alignment horizontal="center" vertical="center" wrapText="1"/>
    </xf>
    <xf numFmtId="0" fontId="10" fillId="3" borderId="44" xfId="4" applyFont="1" applyFill="1" applyBorder="1" applyAlignment="1">
      <alignment horizontal="left" vertical="center" wrapText="1"/>
    </xf>
    <xf numFmtId="167" fontId="17" fillId="0" borderId="20" xfId="6" applyNumberFormat="1" applyFont="1" applyBorder="1" applyAlignment="1">
      <alignment vertical="center"/>
    </xf>
    <xf numFmtId="167" fontId="17" fillId="0" borderId="2" xfId="6" applyNumberFormat="1" applyFont="1" applyBorder="1" applyAlignment="1">
      <alignment vertical="center"/>
    </xf>
    <xf numFmtId="167" fontId="17" fillId="0" borderId="30" xfId="6" applyNumberFormat="1" applyFont="1" applyBorder="1" applyAlignment="1">
      <alignment vertical="center"/>
    </xf>
    <xf numFmtId="167" fontId="14" fillId="0" borderId="44" xfId="6" applyNumberFormat="1" applyFont="1" applyBorder="1" applyAlignment="1">
      <alignment vertical="center"/>
    </xf>
    <xf numFmtId="0" fontId="17" fillId="0" borderId="47" xfId="4" applyFont="1" applyBorder="1" applyAlignment="1">
      <alignment vertical="center"/>
    </xf>
    <xf numFmtId="0" fontId="10" fillId="3" borderId="42" xfId="4" applyFont="1" applyFill="1" applyBorder="1" applyAlignment="1">
      <alignment horizontal="left" vertical="center" wrapText="1"/>
    </xf>
    <xf numFmtId="167" fontId="17" fillId="0" borderId="14" xfId="6" applyNumberFormat="1" applyFont="1" applyBorder="1" applyAlignment="1">
      <alignment vertical="center"/>
    </xf>
    <xf numFmtId="167" fontId="17" fillId="0" borderId="7" xfId="6" applyNumberFormat="1" applyFont="1" applyBorder="1" applyAlignment="1">
      <alignment vertical="center"/>
    </xf>
    <xf numFmtId="167" fontId="17" fillId="0" borderId="22" xfId="6" applyNumberFormat="1" applyFont="1" applyBorder="1" applyAlignment="1">
      <alignment vertical="center"/>
    </xf>
    <xf numFmtId="167" fontId="14" fillId="0" borderId="42" xfId="6" applyNumberFormat="1" applyFont="1" applyBorder="1" applyAlignment="1">
      <alignment vertical="center"/>
    </xf>
    <xf numFmtId="0" fontId="17" fillId="0" borderId="25" xfId="4" applyFont="1" applyBorder="1" applyAlignment="1">
      <alignment vertical="center"/>
    </xf>
    <xf numFmtId="0" fontId="10" fillId="3" borderId="42" xfId="4" applyFont="1" applyFill="1" applyBorder="1" applyAlignment="1">
      <alignment vertical="center" wrapText="1"/>
    </xf>
    <xf numFmtId="0" fontId="10" fillId="3" borderId="42" xfId="4" applyFont="1" applyFill="1" applyBorder="1" applyAlignment="1">
      <alignment vertical="center"/>
    </xf>
    <xf numFmtId="0" fontId="10" fillId="3" borderId="53" xfId="4" applyFont="1" applyFill="1" applyBorder="1" applyAlignment="1">
      <alignment horizontal="left" vertical="center"/>
    </xf>
    <xf numFmtId="167" fontId="17" fillId="0" borderId="48" xfId="6" applyNumberFormat="1" applyFont="1" applyBorder="1" applyAlignment="1">
      <alignment vertical="center"/>
    </xf>
    <xf numFmtId="167" fontId="17" fillId="0" borderId="34" xfId="6" applyNumberFormat="1" applyFont="1" applyBorder="1" applyAlignment="1">
      <alignment vertical="center"/>
    </xf>
    <xf numFmtId="167" fontId="17" fillId="0" borderId="35" xfId="6" applyNumberFormat="1" applyFont="1" applyBorder="1" applyAlignment="1">
      <alignment vertical="center"/>
    </xf>
    <xf numFmtId="167" fontId="14" fillId="0" borderId="53" xfId="6" applyNumberFormat="1" applyFont="1" applyBorder="1" applyAlignment="1">
      <alignment vertical="center"/>
    </xf>
    <xf numFmtId="0" fontId="10" fillId="5" borderId="49" xfId="4" applyFont="1" applyFill="1" applyBorder="1" applyAlignment="1">
      <alignment horizontal="left" vertical="center"/>
    </xf>
    <xf numFmtId="167" fontId="17" fillId="0" borderId="18" xfId="4" applyNumberFormat="1" applyFont="1" applyBorder="1" applyAlignment="1">
      <alignment vertical="center"/>
    </xf>
    <xf numFmtId="167" fontId="17" fillId="0" borderId="52" xfId="4" applyNumberFormat="1" applyFont="1" applyBorder="1" applyAlignment="1">
      <alignment vertical="center"/>
    </xf>
    <xf numFmtId="167" fontId="14" fillId="0" borderId="49" xfId="4" applyNumberFormat="1" applyFont="1" applyBorder="1" applyAlignment="1">
      <alignment vertical="center"/>
    </xf>
    <xf numFmtId="0" fontId="17" fillId="0" borderId="49" xfId="4" applyFont="1" applyBorder="1" applyAlignment="1">
      <alignment vertical="center"/>
    </xf>
    <xf numFmtId="0" fontId="19" fillId="0" borderId="0" xfId="4" applyFont="1" applyAlignment="1">
      <alignment vertical="center"/>
    </xf>
    <xf numFmtId="0" fontId="12" fillId="5" borderId="12" xfId="4" applyFont="1" applyFill="1" applyBorder="1" applyAlignment="1">
      <alignment horizontal="center" vertical="center"/>
    </xf>
    <xf numFmtId="0" fontId="10" fillId="5" borderId="61" xfId="4" applyFont="1" applyFill="1" applyBorder="1" applyAlignment="1">
      <alignment horizontal="center" vertical="center" wrapText="1"/>
    </xf>
    <xf numFmtId="0" fontId="10" fillId="5" borderId="62" xfId="4" applyFont="1" applyFill="1" applyBorder="1" applyAlignment="1">
      <alignment horizontal="center" vertical="center" wrapText="1"/>
    </xf>
    <xf numFmtId="0" fontId="10" fillId="5" borderId="63" xfId="4" applyFont="1" applyFill="1" applyBorder="1" applyAlignment="1">
      <alignment horizontal="center" vertical="center" wrapText="1"/>
    </xf>
    <xf numFmtId="0" fontId="10" fillId="5" borderId="64" xfId="4" applyFont="1" applyFill="1" applyBorder="1" applyAlignment="1">
      <alignment horizontal="center" vertical="center" wrapText="1"/>
    </xf>
    <xf numFmtId="0" fontId="10" fillId="5" borderId="24" xfId="4" applyFont="1" applyFill="1" applyBorder="1" applyAlignment="1">
      <alignment horizontal="center" vertical="center" wrapText="1"/>
    </xf>
    <xf numFmtId="0" fontId="12" fillId="5" borderId="24" xfId="4" applyFont="1" applyFill="1" applyBorder="1" applyAlignment="1">
      <alignment horizontal="center" vertical="center"/>
    </xf>
    <xf numFmtId="0" fontId="12" fillId="3" borderId="54" xfId="4" applyFont="1" applyFill="1" applyBorder="1" applyAlignment="1">
      <alignment horizontal="left" vertical="center"/>
    </xf>
    <xf numFmtId="167" fontId="17" fillId="0" borderId="65" xfId="6" applyNumberFormat="1" applyFont="1" applyBorder="1" applyAlignment="1">
      <alignment vertical="center"/>
    </xf>
    <xf numFmtId="167" fontId="17" fillId="0" borderId="66" xfId="6" applyNumberFormat="1" applyFont="1" applyBorder="1" applyAlignment="1">
      <alignment vertical="center"/>
    </xf>
    <xf numFmtId="167" fontId="14" fillId="0" borderId="55" xfId="6" applyNumberFormat="1" applyFont="1" applyBorder="1" applyAlignment="1">
      <alignment vertical="center"/>
    </xf>
    <xf numFmtId="0" fontId="17" fillId="0" borderId="55" xfId="4" applyFont="1" applyBorder="1" applyAlignment="1">
      <alignment vertical="center"/>
    </xf>
    <xf numFmtId="0" fontId="12" fillId="3" borderId="23" xfId="4" applyFont="1" applyFill="1" applyBorder="1" applyAlignment="1">
      <alignment horizontal="left" vertical="center"/>
    </xf>
    <xf numFmtId="167" fontId="17" fillId="0" borderId="67" xfId="6" applyNumberFormat="1" applyFont="1" applyBorder="1" applyAlignment="1">
      <alignment vertical="center"/>
    </xf>
    <xf numFmtId="167" fontId="17" fillId="0" borderId="68" xfId="6" applyNumberFormat="1" applyFont="1" applyBorder="1" applyAlignment="1">
      <alignment vertical="center"/>
    </xf>
    <xf numFmtId="167" fontId="14" fillId="0" borderId="43" xfId="6" applyNumberFormat="1" applyFont="1" applyBorder="1" applyAlignment="1">
      <alignment vertical="center"/>
    </xf>
    <xf numFmtId="0" fontId="17" fillId="0" borderId="43" xfId="4" applyFont="1" applyBorder="1" applyAlignment="1">
      <alignment vertical="center"/>
    </xf>
    <xf numFmtId="0" fontId="12" fillId="3" borderId="56" xfId="4" applyFont="1" applyFill="1" applyBorder="1" applyAlignment="1">
      <alignment horizontal="left" vertical="center"/>
    </xf>
    <xf numFmtId="167" fontId="17" fillId="0" borderId="69" xfId="6" applyNumberFormat="1" applyFont="1" applyBorder="1" applyAlignment="1">
      <alignment vertical="center"/>
    </xf>
    <xf numFmtId="167" fontId="17" fillId="0" borderId="70" xfId="6" applyNumberFormat="1" applyFont="1" applyBorder="1" applyAlignment="1">
      <alignment vertical="center"/>
    </xf>
    <xf numFmtId="167" fontId="17" fillId="0" borderId="71" xfId="6" applyNumberFormat="1" applyFont="1" applyBorder="1" applyAlignment="1">
      <alignment vertical="center"/>
    </xf>
    <xf numFmtId="167" fontId="14" fillId="0" borderId="57" xfId="6" applyNumberFormat="1" applyFont="1" applyBorder="1" applyAlignment="1">
      <alignment vertical="center"/>
    </xf>
    <xf numFmtId="0" fontId="12" fillId="5" borderId="49" xfId="4" applyFont="1" applyFill="1" applyBorder="1" applyAlignment="1">
      <alignment horizontal="left" vertical="center"/>
    </xf>
    <xf numFmtId="167" fontId="17" fillId="0" borderId="41" xfId="4" applyNumberFormat="1" applyFont="1" applyBorder="1" applyAlignment="1">
      <alignment vertical="center"/>
    </xf>
    <xf numFmtId="167" fontId="17" fillId="0" borderId="31" xfId="4" applyNumberFormat="1" applyFont="1" applyBorder="1" applyAlignment="1">
      <alignment vertical="center"/>
    </xf>
    <xf numFmtId="167" fontId="17" fillId="0" borderId="51" xfId="4" applyNumberFormat="1" applyFont="1" applyBorder="1" applyAlignment="1">
      <alignment vertical="center"/>
    </xf>
    <xf numFmtId="0" fontId="17" fillId="6" borderId="49" xfId="4" applyFont="1" applyFill="1" applyBorder="1" applyAlignment="1">
      <alignment vertical="center"/>
    </xf>
    <xf numFmtId="0" fontId="12" fillId="5" borderId="0" xfId="4" applyFont="1" applyFill="1" applyAlignment="1">
      <alignment horizontal="left" vertical="center"/>
    </xf>
    <xf numFmtId="167" fontId="17" fillId="0" borderId="0" xfId="4" applyNumberFormat="1" applyFont="1" applyAlignment="1">
      <alignment vertical="center"/>
    </xf>
    <xf numFmtId="167" fontId="14" fillId="0" borderId="0" xfId="4" applyNumberFormat="1" applyFont="1" applyAlignment="1">
      <alignment vertical="center"/>
    </xf>
    <xf numFmtId="0" fontId="17" fillId="6" borderId="0" xfId="4" applyFont="1" applyFill="1" applyAlignment="1">
      <alignment vertical="center"/>
    </xf>
    <xf numFmtId="0" fontId="10" fillId="5" borderId="2" xfId="4" applyFont="1" applyFill="1" applyBorder="1" applyAlignment="1">
      <alignment horizontal="center" vertical="center" wrapText="1"/>
    </xf>
    <xf numFmtId="0" fontId="12" fillId="5" borderId="3" xfId="4" applyFont="1" applyFill="1" applyBorder="1" applyAlignment="1">
      <alignment horizontal="center" vertical="center"/>
    </xf>
    <xf numFmtId="167" fontId="17" fillId="0" borderId="5" xfId="4" applyNumberFormat="1" applyFont="1" applyBorder="1" applyAlignment="1">
      <alignment vertical="center"/>
    </xf>
    <xf numFmtId="0" fontId="12" fillId="5" borderId="0" xfId="4" applyFont="1" applyFill="1" applyAlignment="1">
      <alignment horizontal="center" vertical="center"/>
    </xf>
    <xf numFmtId="0" fontId="11" fillId="0" borderId="0" xfId="0" applyFont="1" applyProtection="1">
      <protection locked="0"/>
    </xf>
    <xf numFmtId="0" fontId="11" fillId="0" borderId="7" xfId="0" applyFont="1" applyBorder="1" applyAlignment="1" applyProtection="1">
      <alignment horizontal="left" vertical="center" wrapText="1"/>
      <protection locked="0"/>
    </xf>
    <xf numFmtId="0" fontId="11" fillId="0" borderId="7" xfId="0" applyFont="1" applyBorder="1" applyAlignment="1" applyProtection="1">
      <alignment horizontal="left" vertical="center"/>
      <protection locked="0"/>
    </xf>
    <xf numFmtId="0" fontId="13" fillId="0" borderId="0" xfId="0" applyFont="1" applyAlignment="1">
      <alignment vertical="center" wrapText="1"/>
    </xf>
    <xf numFmtId="0" fontId="13" fillId="0" borderId="0" xfId="0" applyFont="1" applyAlignment="1">
      <alignment horizontal="center" vertical="center"/>
    </xf>
    <xf numFmtId="0" fontId="10" fillId="6" borderId="0" xfId="0" applyFont="1" applyFill="1" applyAlignment="1">
      <alignment horizontal="center" vertical="center" wrapText="1"/>
    </xf>
    <xf numFmtId="0" fontId="12" fillId="0" borderId="0" xfId="0" applyFont="1" applyAlignment="1">
      <alignment horizontal="center" vertical="center" wrapText="1"/>
    </xf>
    <xf numFmtId="0" fontId="12" fillId="0" borderId="0" xfId="0" applyFont="1" applyAlignment="1">
      <alignment horizontal="center" vertical="center"/>
    </xf>
    <xf numFmtId="0" fontId="14" fillId="0" borderId="7" xfId="0" applyFont="1" applyBorder="1" applyAlignment="1">
      <alignment horizontal="center" vertical="center" wrapText="1"/>
    </xf>
    <xf numFmtId="0" fontId="14" fillId="0" borderId="0" xfId="15" applyFont="1" applyAlignment="1">
      <alignment vertical="center"/>
    </xf>
    <xf numFmtId="0" fontId="12" fillId="2" borderId="7" xfId="0" applyFont="1" applyFill="1" applyBorder="1" applyAlignment="1" applyProtection="1">
      <alignment horizontal="center" vertical="center" wrapText="1"/>
      <protection locked="0"/>
    </xf>
    <xf numFmtId="0" fontId="11" fillId="0" borderId="0" xfId="0" applyFont="1" applyAlignment="1" applyProtection="1">
      <alignment horizontal="left" vertical="center" wrapText="1"/>
      <protection locked="0"/>
    </xf>
    <xf numFmtId="0" fontId="14" fillId="8" borderId="7" xfId="0" applyFont="1" applyFill="1" applyBorder="1" applyAlignment="1" applyProtection="1">
      <alignment horizontal="center" vertical="center" wrapText="1"/>
      <protection locked="0"/>
    </xf>
    <xf numFmtId="0" fontId="11" fillId="8" borderId="7" xfId="0" applyFont="1" applyFill="1" applyBorder="1" applyAlignment="1" applyProtection="1">
      <alignment vertical="center" wrapText="1"/>
      <protection locked="0"/>
    </xf>
    <xf numFmtId="0" fontId="11" fillId="2" borderId="7" xfId="0" applyFont="1" applyFill="1" applyBorder="1" applyAlignment="1" applyProtection="1">
      <alignment vertical="center" wrapText="1"/>
      <protection locked="0"/>
    </xf>
    <xf numFmtId="0" fontId="14" fillId="6" borderId="0" xfId="0" applyFont="1" applyFill="1" applyAlignment="1" applyProtection="1">
      <alignment vertical="center" wrapText="1"/>
      <protection locked="0"/>
    </xf>
    <xf numFmtId="0" fontId="11" fillId="6" borderId="0" xfId="0" applyFont="1" applyFill="1" applyAlignment="1">
      <alignment horizontal="left" vertical="center" wrapText="1"/>
    </xf>
    <xf numFmtId="0" fontId="14" fillId="6" borderId="0" xfId="0" applyFont="1" applyFill="1" applyAlignment="1" applyProtection="1">
      <alignment horizontal="left" vertical="center" wrapText="1"/>
      <protection locked="0"/>
    </xf>
    <xf numFmtId="0" fontId="14" fillId="6" borderId="0" xfId="0" applyFont="1" applyFill="1" applyAlignment="1" applyProtection="1">
      <alignment horizontal="center" vertical="center" wrapText="1"/>
      <protection locked="0"/>
    </xf>
    <xf numFmtId="0" fontId="11" fillId="6" borderId="0" xfId="0" applyFont="1" applyFill="1" applyAlignment="1" applyProtection="1">
      <alignment vertical="center" wrapText="1"/>
      <protection locked="0"/>
    </xf>
    <xf numFmtId="16" fontId="11" fillId="0" borderId="0" xfId="0" applyNumberFormat="1" applyFont="1" applyProtection="1">
      <protection locked="0"/>
    </xf>
    <xf numFmtId="0" fontId="14" fillId="0" borderId="0" xfId="0" applyFont="1" applyAlignment="1" applyProtection="1">
      <alignment horizontal="left" vertical="center"/>
      <protection locked="0"/>
    </xf>
    <xf numFmtId="0" fontId="28" fillId="0" borderId="0" xfId="0" applyFont="1" applyAlignment="1">
      <alignment horizontal="center" vertical="top"/>
    </xf>
    <xf numFmtId="0" fontId="28" fillId="0" borderId="0" xfId="0" applyFont="1" applyAlignment="1">
      <alignment horizontal="left" vertical="top"/>
    </xf>
    <xf numFmtId="0" fontId="11" fillId="0" borderId="0" xfId="0" applyFont="1" applyAlignment="1">
      <alignment horizontal="center" vertical="center"/>
    </xf>
    <xf numFmtId="0" fontId="14" fillId="0" borderId="0" xfId="0" applyFont="1"/>
    <xf numFmtId="0" fontId="14" fillId="0" borderId="0" xfId="0" applyFont="1" applyAlignment="1">
      <alignment horizontal="center" vertical="top"/>
    </xf>
    <xf numFmtId="14" fontId="11" fillId="0" borderId="7" xfId="0" applyNumberFormat="1" applyFont="1" applyBorder="1" applyAlignment="1">
      <alignment horizontal="center" vertical="center" wrapText="1"/>
    </xf>
    <xf numFmtId="0" fontId="11" fillId="0" borderId="7" xfId="0" applyFont="1" applyBorder="1" applyAlignment="1">
      <alignment vertical="center" wrapText="1"/>
    </xf>
    <xf numFmtId="0" fontId="29" fillId="0" borderId="0" xfId="0" applyFont="1"/>
    <xf numFmtId="0" fontId="29" fillId="0" borderId="0" xfId="0" applyFont="1" applyAlignment="1">
      <alignment horizontal="center"/>
    </xf>
    <xf numFmtId="0" fontId="29" fillId="0" borderId="0" xfId="0" applyFont="1" applyAlignment="1">
      <alignment horizontal="center" vertical="top" wrapText="1"/>
    </xf>
    <xf numFmtId="0" fontId="29" fillId="0" borderId="0" xfId="0" applyFont="1" applyAlignment="1">
      <alignment horizontal="left" vertical="top" wrapText="1"/>
    </xf>
    <xf numFmtId="0" fontId="29" fillId="0" borderId="0" xfId="0" applyFont="1" applyAlignment="1">
      <alignment horizontal="left" vertical="top"/>
    </xf>
    <xf numFmtId="0" fontId="31" fillId="6" borderId="0" xfId="0" applyFont="1" applyFill="1"/>
    <xf numFmtId="0" fontId="31" fillId="6" borderId="0" xfId="0" applyFont="1" applyFill="1" applyAlignment="1">
      <alignment horizontal="center" vertical="top"/>
    </xf>
    <xf numFmtId="9" fontId="10" fillId="6" borderId="0" xfId="43" applyFont="1" applyFill="1" applyBorder="1" applyAlignment="1">
      <alignment horizontal="left" vertical="center"/>
    </xf>
    <xf numFmtId="14" fontId="14" fillId="6" borderId="0" xfId="0" applyNumberFormat="1" applyFont="1" applyFill="1" applyAlignment="1">
      <alignment horizontal="left" vertical="center"/>
    </xf>
    <xf numFmtId="0" fontId="13" fillId="0" borderId="0" xfId="0" applyFont="1" applyAlignment="1">
      <alignment horizontal="left" vertical="center"/>
    </xf>
    <xf numFmtId="0" fontId="13" fillId="0" borderId="0" xfId="0" applyFont="1"/>
    <xf numFmtId="0" fontId="11" fillId="0" borderId="0" xfId="0" applyFont="1" applyAlignment="1">
      <alignment horizontal="left"/>
    </xf>
    <xf numFmtId="0" fontId="16" fillId="0" borderId="0" xfId="0" applyFont="1" applyAlignment="1" applyProtection="1">
      <alignment vertical="center"/>
      <protection locked="0"/>
    </xf>
    <xf numFmtId="0" fontId="13" fillId="2" borderId="34" xfId="0" applyFont="1" applyFill="1" applyBorder="1" applyAlignment="1">
      <alignment horizontal="center" vertical="center" wrapText="1"/>
    </xf>
    <xf numFmtId="0" fontId="10" fillId="2" borderId="5" xfId="1" applyFont="1" applyFill="1" applyBorder="1" applyAlignment="1" applyProtection="1">
      <alignment horizontal="center" vertical="center" wrapText="1"/>
      <protection locked="0"/>
    </xf>
    <xf numFmtId="0" fontId="10" fillId="2" borderId="6" xfId="1" applyFont="1" applyFill="1" applyBorder="1" applyAlignment="1" applyProtection="1">
      <alignment horizontal="center" vertical="center" wrapText="1"/>
      <protection locked="0"/>
    </xf>
    <xf numFmtId="0" fontId="11" fillId="0" borderId="3" xfId="0" applyFont="1" applyBorder="1" applyAlignment="1" applyProtection="1">
      <alignment horizontal="left" vertical="center"/>
      <protection locked="0"/>
    </xf>
    <xf numFmtId="0" fontId="12" fillId="10" borderId="10" xfId="0" applyFont="1" applyFill="1" applyBorder="1" applyAlignment="1">
      <alignment horizontal="center" vertical="center" wrapText="1"/>
    </xf>
    <xf numFmtId="0" fontId="11" fillId="0" borderId="9" xfId="0" applyFont="1" applyBorder="1" applyAlignment="1" applyProtection="1">
      <alignment horizontal="left" vertical="center"/>
      <protection locked="0"/>
    </xf>
    <xf numFmtId="0" fontId="12" fillId="10" borderId="6" xfId="0" applyFont="1" applyFill="1" applyBorder="1" applyAlignment="1">
      <alignment horizontal="center" vertical="center" wrapText="1"/>
    </xf>
    <xf numFmtId="0" fontId="11" fillId="0" borderId="0" xfId="0" applyFont="1" applyAlignment="1" applyProtection="1">
      <alignment horizontal="left"/>
      <protection locked="0"/>
    </xf>
    <xf numFmtId="0" fontId="11" fillId="0" borderId="0" xfId="0" applyFont="1" applyAlignment="1" applyProtection="1">
      <alignment horizontal="center"/>
      <protection locked="0"/>
    </xf>
    <xf numFmtId="0" fontId="11" fillId="0" borderId="60" xfId="0" applyFont="1" applyBorder="1" applyProtection="1">
      <protection locked="0"/>
    </xf>
    <xf numFmtId="0" fontId="11" fillId="0" borderId="8" xfId="0" applyFont="1" applyBorder="1" applyProtection="1">
      <protection locked="0"/>
    </xf>
    <xf numFmtId="0" fontId="11" fillId="0" borderId="9" xfId="0" applyFont="1" applyBorder="1" applyAlignment="1" applyProtection="1">
      <alignment horizontal="center"/>
      <protection locked="0"/>
    </xf>
    <xf numFmtId="0" fontId="11" fillId="0" borderId="14" xfId="0" applyFont="1" applyBorder="1" applyProtection="1">
      <protection locked="0"/>
    </xf>
    <xf numFmtId="0" fontId="11" fillId="0" borderId="7" xfId="0" applyFont="1" applyBorder="1" applyAlignment="1" applyProtection="1">
      <alignment horizontal="center"/>
      <protection locked="0"/>
    </xf>
    <xf numFmtId="0" fontId="11" fillId="0" borderId="10" xfId="0" applyFont="1" applyBorder="1" applyAlignment="1" applyProtection="1">
      <alignment horizontal="center"/>
      <protection locked="0"/>
    </xf>
    <xf numFmtId="0" fontId="11" fillId="0" borderId="27" xfId="0" applyFont="1" applyBorder="1" applyProtection="1">
      <protection locked="0"/>
    </xf>
    <xf numFmtId="0" fontId="11" fillId="0" borderId="5" xfId="0" applyFont="1" applyBorder="1" applyProtection="1">
      <protection locked="0"/>
    </xf>
    <xf numFmtId="0" fontId="11" fillId="0" borderId="6" xfId="0" applyFont="1" applyBorder="1" applyProtection="1">
      <protection locked="0"/>
    </xf>
    <xf numFmtId="0" fontId="13" fillId="0" borderId="0" xfId="0" applyFont="1" applyProtection="1">
      <protection locked="0"/>
    </xf>
    <xf numFmtId="0" fontId="11" fillId="0" borderId="0" xfId="0" applyFont="1" applyAlignment="1">
      <alignment horizontal="center"/>
    </xf>
    <xf numFmtId="0" fontId="11" fillId="6" borderId="0" xfId="0" applyFont="1" applyFill="1" applyAlignment="1">
      <alignment horizontal="center"/>
    </xf>
    <xf numFmtId="0" fontId="11" fillId="0" borderId="0" xfId="0" applyFont="1" applyAlignment="1">
      <alignment horizontal="left" vertical="center"/>
    </xf>
    <xf numFmtId="0" fontId="13" fillId="0" borderId="7" xfId="0" applyFont="1" applyBorder="1" applyAlignment="1">
      <alignment vertical="center" wrapText="1"/>
    </xf>
    <xf numFmtId="0" fontId="10" fillId="0" borderId="7" xfId="0" applyFont="1" applyBorder="1" applyAlignment="1">
      <alignment horizontal="left" vertical="center"/>
    </xf>
    <xf numFmtId="0" fontId="10" fillId="2" borderId="72" xfId="0" applyFont="1" applyFill="1" applyBorder="1" applyAlignment="1">
      <alignment vertical="center" wrapText="1"/>
    </xf>
    <xf numFmtId="0" fontId="10" fillId="2" borderId="31" xfId="0" applyFont="1" applyFill="1" applyBorder="1" applyAlignment="1">
      <alignment horizontal="center" vertical="center" wrapText="1"/>
    </xf>
    <xf numFmtId="0" fontId="10" fillId="2" borderId="51" xfId="0" applyFont="1" applyFill="1" applyBorder="1" applyAlignment="1">
      <alignment horizontal="center" vertical="center" wrapText="1"/>
    </xf>
    <xf numFmtId="0" fontId="10" fillId="2" borderId="32" xfId="0" applyFont="1" applyFill="1" applyBorder="1" applyAlignment="1">
      <alignment horizontal="center" vertical="center" wrapText="1"/>
    </xf>
    <xf numFmtId="0" fontId="10" fillId="2" borderId="59" xfId="1" applyFont="1" applyFill="1" applyBorder="1" applyAlignment="1" applyProtection="1">
      <alignment horizontal="center" vertical="center" wrapText="1"/>
      <protection locked="0"/>
    </xf>
    <xf numFmtId="0" fontId="10" fillId="2" borderId="80" xfId="1" applyFont="1" applyFill="1" applyBorder="1" applyAlignment="1" applyProtection="1">
      <alignment horizontal="center" vertical="center" wrapText="1"/>
      <protection locked="0"/>
    </xf>
    <xf numFmtId="0" fontId="12" fillId="10" borderId="9" xfId="0" applyFont="1" applyFill="1" applyBorder="1" applyAlignment="1">
      <alignment horizontal="center" vertical="center" wrapText="1"/>
    </xf>
    <xf numFmtId="0" fontId="13" fillId="2" borderId="18" xfId="0" applyFont="1" applyFill="1" applyBorder="1" applyAlignment="1">
      <alignment horizontal="center" vertical="center" wrapText="1"/>
    </xf>
    <xf numFmtId="0" fontId="13" fillId="2" borderId="18" xfId="0" applyFont="1" applyFill="1" applyBorder="1" applyAlignment="1">
      <alignment vertical="center" wrapText="1"/>
    </xf>
    <xf numFmtId="0" fontId="13" fillId="2" borderId="18" xfId="0" applyFont="1" applyFill="1" applyBorder="1" applyAlignment="1">
      <alignment horizontal="left" vertical="center" wrapText="1"/>
    </xf>
    <xf numFmtId="0" fontId="13" fillId="2" borderId="17" xfId="0" applyFont="1" applyFill="1" applyBorder="1" applyAlignment="1">
      <alignment vertical="center" wrapText="1"/>
    </xf>
    <xf numFmtId="0" fontId="11" fillId="0" borderId="32" xfId="0" applyFont="1" applyBorder="1" applyAlignment="1" applyProtection="1">
      <alignment horizontal="left" vertical="center"/>
      <protection locked="0"/>
    </xf>
    <xf numFmtId="0" fontId="17" fillId="10" borderId="7" xfId="0" applyFont="1" applyFill="1" applyBorder="1" applyAlignment="1">
      <alignment horizontal="left" vertical="center" wrapText="1"/>
    </xf>
    <xf numFmtId="0" fontId="13" fillId="2" borderId="7" xfId="0" applyFont="1" applyFill="1" applyBorder="1" applyAlignment="1">
      <alignment horizontal="center" vertical="center" wrapText="1"/>
    </xf>
    <xf numFmtId="0" fontId="12" fillId="2" borderId="7" xfId="0" applyFont="1" applyFill="1" applyBorder="1" applyAlignment="1">
      <alignment horizontal="center" vertical="center" wrapText="1"/>
    </xf>
    <xf numFmtId="0" fontId="14" fillId="10" borderId="76" xfId="0" applyFont="1" applyFill="1" applyBorder="1" applyAlignment="1">
      <alignment vertical="center" wrapText="1"/>
    </xf>
    <xf numFmtId="0" fontId="14" fillId="10" borderId="76" xfId="0" applyFont="1" applyFill="1" applyBorder="1" applyAlignment="1">
      <alignment horizontal="center" vertical="center" wrapText="1"/>
    </xf>
    <xf numFmtId="0" fontId="17" fillId="11" borderId="7" xfId="0" applyFont="1" applyFill="1" applyBorder="1" applyAlignment="1">
      <alignment horizontal="center" vertical="center" wrapText="1"/>
    </xf>
    <xf numFmtId="0" fontId="14" fillId="10" borderId="73" xfId="0" applyFont="1" applyFill="1" applyBorder="1" applyAlignment="1">
      <alignment vertical="center" wrapText="1"/>
    </xf>
    <xf numFmtId="0" fontId="14" fillId="10" borderId="73" xfId="0" applyFont="1" applyFill="1" applyBorder="1" applyAlignment="1">
      <alignment horizontal="center" vertical="center" wrapText="1"/>
    </xf>
    <xf numFmtId="0" fontId="11" fillId="10" borderId="73" xfId="0" applyFont="1" applyFill="1" applyBorder="1" applyAlignment="1">
      <alignment vertical="center" wrapText="1"/>
    </xf>
    <xf numFmtId="0" fontId="11" fillId="10" borderId="73" xfId="0" applyFont="1" applyFill="1" applyBorder="1" applyAlignment="1">
      <alignment horizontal="center" vertical="center" wrapText="1"/>
    </xf>
    <xf numFmtId="0" fontId="17" fillId="10" borderId="73" xfId="0" applyFont="1" applyFill="1" applyBorder="1" applyAlignment="1">
      <alignment horizontal="center" vertical="top" wrapText="1"/>
    </xf>
    <xf numFmtId="0" fontId="17" fillId="10" borderId="7" xfId="0" applyFont="1" applyFill="1" applyBorder="1" applyAlignment="1">
      <alignment horizontal="center" vertical="center" wrapText="1"/>
    </xf>
    <xf numFmtId="0" fontId="17" fillId="10" borderId="7" xfId="0" applyFont="1" applyFill="1" applyBorder="1" applyAlignment="1">
      <alignment vertical="center" wrapText="1"/>
    </xf>
    <xf numFmtId="0" fontId="17" fillId="10" borderId="5" xfId="0" applyFont="1" applyFill="1" applyBorder="1" applyAlignment="1">
      <alignment horizontal="center" vertical="center" wrapText="1"/>
    </xf>
    <xf numFmtId="0" fontId="17" fillId="10" borderId="5" xfId="0" applyFont="1" applyFill="1" applyBorder="1" applyAlignment="1">
      <alignment vertical="center" wrapText="1"/>
    </xf>
    <xf numFmtId="0" fontId="17" fillId="10" borderId="77" xfId="0" applyFont="1" applyFill="1" applyBorder="1" applyAlignment="1">
      <alignment horizontal="left" vertical="center" wrapText="1"/>
    </xf>
    <xf numFmtId="0" fontId="17" fillId="10" borderId="83" xfId="0" applyFont="1" applyFill="1" applyBorder="1" applyAlignment="1">
      <alignment horizontal="left" vertical="center" wrapText="1"/>
    </xf>
    <xf numFmtId="0" fontId="14" fillId="10" borderId="75" xfId="0" applyFont="1" applyFill="1" applyBorder="1" applyAlignment="1">
      <alignment horizontal="left" vertical="center" wrapText="1"/>
    </xf>
    <xf numFmtId="0" fontId="14" fillId="10" borderId="74" xfId="0" applyFont="1" applyFill="1" applyBorder="1" applyAlignment="1">
      <alignment horizontal="left" vertical="center" wrapText="1"/>
    </xf>
    <xf numFmtId="0" fontId="11" fillId="10" borderId="74" xfId="0" applyFont="1" applyFill="1" applyBorder="1" applyAlignment="1">
      <alignment horizontal="left" vertical="center" wrapText="1"/>
    </xf>
    <xf numFmtId="0" fontId="17" fillId="10" borderId="14" xfId="0" applyFont="1" applyFill="1" applyBorder="1" applyAlignment="1">
      <alignment vertical="center" wrapText="1"/>
    </xf>
    <xf numFmtId="0" fontId="17" fillId="10" borderId="27" xfId="0" applyFont="1" applyFill="1" applyBorder="1" applyAlignment="1">
      <alignment vertical="center" wrapText="1"/>
    </xf>
    <xf numFmtId="0" fontId="14" fillId="10" borderId="7" xfId="0" applyFont="1" applyFill="1" applyBorder="1" applyAlignment="1">
      <alignment horizontal="left" vertical="center" wrapText="1"/>
    </xf>
    <xf numFmtId="0" fontId="14" fillId="10" borderId="7" xfId="0" applyFont="1" applyFill="1" applyBorder="1" applyAlignment="1">
      <alignment vertical="center" wrapText="1"/>
    </xf>
    <xf numFmtId="0" fontId="14" fillId="10" borderId="7" xfId="0" applyFont="1" applyFill="1" applyBorder="1" applyAlignment="1">
      <alignment horizontal="center" vertical="center"/>
    </xf>
    <xf numFmtId="0" fontId="11" fillId="10" borderId="7" xfId="0" applyFont="1" applyFill="1" applyBorder="1" applyAlignment="1">
      <alignment horizontal="center" vertical="center"/>
    </xf>
    <xf numFmtId="0" fontId="11" fillId="10" borderId="7" xfId="0" applyFont="1" applyFill="1" applyBorder="1" applyAlignment="1">
      <alignment vertical="center" wrapText="1"/>
    </xf>
    <xf numFmtId="0" fontId="11" fillId="10" borderId="7" xfId="0" applyFont="1" applyFill="1" applyBorder="1" applyAlignment="1">
      <alignment horizontal="center" vertical="center" wrapText="1"/>
    </xf>
    <xf numFmtId="0" fontId="14" fillId="10" borderId="7" xfId="0" applyFont="1" applyFill="1" applyBorder="1" applyAlignment="1">
      <alignment horizontal="center" vertical="center" wrapText="1"/>
    </xf>
    <xf numFmtId="0" fontId="17" fillId="10" borderId="7" xfId="0" applyFont="1" applyFill="1" applyBorder="1" applyAlignment="1">
      <alignment horizontal="center" vertical="center"/>
    </xf>
    <xf numFmtId="0" fontId="11" fillId="10" borderId="7" xfId="0" applyFont="1" applyFill="1" applyBorder="1" applyAlignment="1">
      <alignment horizontal="left" vertical="center" wrapText="1"/>
    </xf>
    <xf numFmtId="0" fontId="14" fillId="10" borderId="8" xfId="0" applyFont="1" applyFill="1" applyBorder="1" applyAlignment="1">
      <alignment horizontal="left" vertical="center" wrapText="1"/>
    </xf>
    <xf numFmtId="0" fontId="14" fillId="10" borderId="8" xfId="0" applyFont="1" applyFill="1" applyBorder="1" applyAlignment="1">
      <alignment vertical="center" wrapText="1"/>
    </xf>
    <xf numFmtId="0" fontId="17" fillId="11" borderId="8" xfId="0" applyFont="1" applyFill="1" applyBorder="1" applyAlignment="1">
      <alignment horizontal="center" vertical="center" wrapText="1"/>
    </xf>
    <xf numFmtId="0" fontId="14" fillId="10" borderId="8" xfId="0" applyFont="1" applyFill="1" applyBorder="1" applyAlignment="1">
      <alignment horizontal="center" vertical="center"/>
    </xf>
    <xf numFmtId="0" fontId="13" fillId="2" borderId="21" xfId="0" applyFont="1" applyFill="1" applyBorder="1" applyAlignment="1">
      <alignment horizontal="center" vertical="center" wrapText="1"/>
    </xf>
    <xf numFmtId="14" fontId="11" fillId="0" borderId="10" xfId="0" applyNumberFormat="1" applyFont="1" applyBorder="1" applyAlignment="1">
      <alignment horizontal="left" vertical="center" wrapText="1"/>
    </xf>
    <xf numFmtId="14" fontId="11" fillId="0" borderId="8" xfId="0" applyNumberFormat="1" applyFont="1" applyBorder="1" applyAlignment="1">
      <alignment horizontal="center" vertical="center" wrapText="1"/>
    </xf>
    <xf numFmtId="14" fontId="11" fillId="0" borderId="9" xfId="0" applyNumberFormat="1" applyFont="1" applyBorder="1" applyAlignment="1">
      <alignment horizontal="left" vertical="center" wrapText="1"/>
    </xf>
    <xf numFmtId="0" fontId="13" fillId="2" borderId="16" xfId="0" applyFont="1" applyFill="1" applyBorder="1" applyAlignment="1">
      <alignment horizontal="center" vertical="center" wrapText="1"/>
    </xf>
    <xf numFmtId="0" fontId="13" fillId="2" borderId="17" xfId="0" applyFont="1" applyFill="1" applyBorder="1" applyAlignment="1">
      <alignment horizontal="center" vertical="center" wrapText="1"/>
    </xf>
    <xf numFmtId="14" fontId="11" fillId="10" borderId="8" xfId="0" applyNumberFormat="1" applyFont="1" applyFill="1" applyBorder="1" applyAlignment="1">
      <alignment horizontal="center" vertical="center" wrapText="1"/>
    </xf>
    <xf numFmtId="14" fontId="11" fillId="10" borderId="7" xfId="0" applyNumberFormat="1" applyFont="1" applyFill="1" applyBorder="1" applyAlignment="1">
      <alignment horizontal="center" vertical="center" wrapText="1"/>
    </xf>
    <xf numFmtId="14" fontId="11" fillId="10" borderId="5" xfId="0" applyNumberFormat="1" applyFont="1" applyFill="1" applyBorder="1" applyAlignment="1">
      <alignment horizontal="center" vertical="center" wrapText="1"/>
    </xf>
    <xf numFmtId="0" fontId="14" fillId="10" borderId="7" xfId="0" applyFont="1" applyFill="1" applyBorder="1" applyAlignment="1" applyProtection="1">
      <alignment vertical="center" wrapText="1"/>
      <protection locked="0"/>
    </xf>
    <xf numFmtId="0" fontId="11" fillId="0" borderId="7" xfId="0" applyFont="1" applyBorder="1" applyAlignment="1">
      <alignment horizontal="left" vertical="center"/>
    </xf>
    <xf numFmtId="0" fontId="13" fillId="2" borderId="7" xfId="0" applyFont="1" applyFill="1" applyBorder="1" applyAlignment="1">
      <alignment vertical="center" wrapText="1"/>
    </xf>
    <xf numFmtId="0" fontId="11" fillId="2" borderId="34" xfId="0" applyFont="1" applyFill="1" applyBorder="1" applyAlignment="1">
      <alignment horizontal="center" vertical="center" wrapText="1"/>
    </xf>
    <xf numFmtId="0" fontId="17" fillId="0" borderId="26" xfId="4" applyFont="1" applyBorder="1" applyAlignment="1">
      <alignment vertical="center" wrapText="1"/>
    </xf>
    <xf numFmtId="0" fontId="17" fillId="0" borderId="57" xfId="4" applyFont="1" applyBorder="1" applyAlignment="1">
      <alignment vertical="center" wrapText="1"/>
    </xf>
    <xf numFmtId="0" fontId="17" fillId="6" borderId="6" xfId="4" applyFont="1" applyFill="1" applyBorder="1" applyAlignment="1">
      <alignment vertical="center" wrapText="1"/>
    </xf>
    <xf numFmtId="42" fontId="13" fillId="0" borderId="7" xfId="44" applyFont="1" applyBorder="1" applyAlignment="1">
      <alignment vertical="center" wrapText="1"/>
    </xf>
    <xf numFmtId="42" fontId="14" fillId="0" borderId="22" xfId="44" applyFont="1" applyBorder="1" applyAlignment="1">
      <alignment horizontal="center" vertical="center"/>
    </xf>
    <xf numFmtId="0" fontId="11" fillId="2" borderId="50" xfId="0" applyFont="1" applyFill="1" applyBorder="1" applyAlignment="1">
      <alignment horizontal="center" vertical="center" wrapText="1"/>
    </xf>
    <xf numFmtId="0" fontId="11" fillId="0" borderId="0" xfId="0" applyFont="1" applyAlignment="1">
      <alignment horizontal="left" indent="1"/>
    </xf>
    <xf numFmtId="0" fontId="14" fillId="6" borderId="0" xfId="0" applyFont="1" applyFill="1" applyAlignment="1">
      <alignment horizontal="center" vertical="center" wrapText="1"/>
    </xf>
    <xf numFmtId="0" fontId="12" fillId="0" borderId="0" xfId="0" applyFont="1" applyAlignment="1">
      <alignment horizontal="left" vertical="center" wrapText="1" indent="1"/>
    </xf>
    <xf numFmtId="0" fontId="14" fillId="0" borderId="10" xfId="0" applyFont="1" applyBorder="1" applyAlignment="1">
      <alignment horizontal="center" vertical="center" wrapText="1"/>
    </xf>
    <xf numFmtId="0" fontId="17" fillId="0" borderId="0" xfId="0" applyFont="1" applyAlignment="1">
      <alignment horizontal="center" vertical="center"/>
    </xf>
    <xf numFmtId="0" fontId="11" fillId="0" borderId="58" xfId="0" applyFont="1" applyBorder="1" applyAlignment="1">
      <alignment horizontal="center"/>
    </xf>
    <xf numFmtId="0" fontId="17" fillId="0" borderId="60" xfId="0" applyFont="1" applyBorder="1" applyAlignment="1">
      <alignment horizontal="center" vertical="center" wrapText="1"/>
    </xf>
    <xf numFmtId="0" fontId="11" fillId="0" borderId="0" xfId="0" applyFont="1" applyAlignment="1" applyProtection="1">
      <alignment horizontal="center" vertical="center"/>
      <protection locked="0"/>
    </xf>
    <xf numFmtId="0" fontId="12" fillId="12" borderId="95" xfId="0" applyFont="1" applyFill="1" applyBorder="1" applyAlignment="1">
      <alignment horizontal="center" vertical="center" wrapText="1"/>
    </xf>
    <xf numFmtId="0" fontId="10" fillId="2" borderId="84" xfId="1" applyFont="1" applyFill="1" applyBorder="1" applyAlignment="1" applyProtection="1">
      <alignment horizontal="center" vertical="center" wrapText="1"/>
      <protection locked="0"/>
    </xf>
    <xf numFmtId="0" fontId="17" fillId="0" borderId="8" xfId="0" applyFont="1" applyBorder="1" applyAlignment="1">
      <alignment horizontal="center" vertical="center" wrapText="1"/>
    </xf>
    <xf numFmtId="0" fontId="17" fillId="0" borderId="60" xfId="0" applyFont="1" applyBorder="1" applyAlignment="1">
      <alignment horizontal="center" vertical="center"/>
    </xf>
    <xf numFmtId="0" fontId="17" fillId="0" borderId="20" xfId="0" applyFont="1" applyBorder="1" applyAlignment="1">
      <alignment horizontal="center" vertical="center"/>
    </xf>
    <xf numFmtId="0" fontId="17" fillId="0" borderId="84" xfId="0" applyFont="1" applyBorder="1" applyAlignment="1">
      <alignment horizontal="center" vertical="center"/>
    </xf>
    <xf numFmtId="0" fontId="17" fillId="0" borderId="73" xfId="0" applyFont="1" applyBorder="1" applyAlignment="1">
      <alignment horizontal="center" vertical="center"/>
    </xf>
    <xf numFmtId="0" fontId="5" fillId="0" borderId="75" xfId="46" applyFill="1" applyBorder="1" applyAlignment="1">
      <alignment horizontal="center" vertical="center" wrapText="1"/>
    </xf>
    <xf numFmtId="0" fontId="17" fillId="0" borderId="81" xfId="0" applyFont="1" applyBorder="1" applyAlignment="1">
      <alignment horizontal="center" vertical="center"/>
    </xf>
    <xf numFmtId="0" fontId="5" fillId="0" borderId="73" xfId="46" applyFill="1" applyBorder="1" applyAlignment="1">
      <alignment horizontal="center" vertical="center"/>
    </xf>
    <xf numFmtId="0" fontId="17" fillId="0" borderId="41" xfId="0" applyFont="1" applyBorder="1" applyAlignment="1">
      <alignment horizontal="center" vertical="center"/>
    </xf>
    <xf numFmtId="17" fontId="17" fillId="0" borderId="60" xfId="0" quotePrefix="1" applyNumberFormat="1" applyFont="1" applyBorder="1" applyAlignment="1">
      <alignment horizontal="center" vertical="center"/>
    </xf>
    <xf numFmtId="0" fontId="10" fillId="2" borderId="96" xfId="1" applyFont="1" applyFill="1" applyBorder="1" applyAlignment="1" applyProtection="1">
      <alignment horizontal="center" vertical="center" wrapText="1"/>
      <protection locked="0"/>
    </xf>
    <xf numFmtId="0" fontId="10" fillId="2" borderId="97" xfId="1" applyFont="1" applyFill="1" applyBorder="1" applyAlignment="1" applyProtection="1">
      <alignment horizontal="center" vertical="center" wrapText="1"/>
      <protection locked="0"/>
    </xf>
    <xf numFmtId="0" fontId="10" fillId="2" borderId="98" xfId="1" applyFont="1" applyFill="1" applyBorder="1" applyAlignment="1" applyProtection="1">
      <alignment horizontal="center" vertical="center" wrapText="1"/>
      <protection locked="0"/>
    </xf>
    <xf numFmtId="0" fontId="17" fillId="0" borderId="60" xfId="0" quotePrefix="1" applyFont="1" applyBorder="1" applyAlignment="1">
      <alignment horizontal="center" vertical="center"/>
    </xf>
    <xf numFmtId="17" fontId="17" fillId="0" borderId="73" xfId="0" quotePrefix="1" applyNumberFormat="1" applyFont="1" applyBorder="1" applyAlignment="1">
      <alignment horizontal="center" vertical="center"/>
    </xf>
    <xf numFmtId="0" fontId="17" fillId="0" borderId="29" xfId="0" applyFont="1" applyBorder="1" applyAlignment="1">
      <alignment horizontal="center" vertical="center" wrapText="1"/>
    </xf>
    <xf numFmtId="17" fontId="17" fillId="0" borderId="0" xfId="0" quotePrefix="1" applyNumberFormat="1" applyFont="1" applyAlignment="1">
      <alignment horizontal="center" vertical="center"/>
    </xf>
    <xf numFmtId="0" fontId="17" fillId="0" borderId="100" xfId="0" applyFont="1" applyBorder="1" applyAlignment="1">
      <alignment horizontal="center" vertical="center"/>
    </xf>
    <xf numFmtId="0" fontId="17" fillId="0" borderId="76" xfId="0" applyFont="1" applyBorder="1" applyAlignment="1">
      <alignment horizontal="center" vertical="center"/>
    </xf>
    <xf numFmtId="0" fontId="10" fillId="2" borderId="99" xfId="1" applyFont="1" applyFill="1" applyBorder="1" applyAlignment="1" applyProtection="1">
      <alignment vertical="center" wrapText="1"/>
      <protection locked="0"/>
    </xf>
    <xf numFmtId="0" fontId="11" fillId="0" borderId="15" xfId="0" applyFont="1" applyBorder="1" applyAlignment="1" applyProtection="1">
      <alignment vertical="center"/>
      <protection locked="0"/>
    </xf>
    <xf numFmtId="0" fontId="17" fillId="0" borderId="15" xfId="0" applyFont="1" applyBorder="1" applyAlignment="1">
      <alignment vertical="center"/>
    </xf>
    <xf numFmtId="0" fontId="13" fillId="0" borderId="7" xfId="0" applyFont="1" applyBorder="1" applyAlignment="1">
      <alignment horizontal="center" vertical="center" wrapText="1"/>
    </xf>
    <xf numFmtId="0" fontId="13" fillId="0" borderId="85" xfId="0" applyFont="1" applyBorder="1" applyAlignment="1">
      <alignment horizontal="center" vertical="center"/>
    </xf>
    <xf numFmtId="41" fontId="13" fillId="0" borderId="85" xfId="45" applyFont="1" applyBorder="1" applyAlignment="1">
      <alignment horizontal="center" vertical="center"/>
    </xf>
    <xf numFmtId="0" fontId="11" fillId="0" borderId="72" xfId="0" applyFont="1" applyBorder="1" applyAlignment="1" applyProtection="1">
      <alignment vertical="center" wrapText="1"/>
      <protection locked="0"/>
    </xf>
    <xf numFmtId="0" fontId="16" fillId="0" borderId="0" xfId="0" applyFont="1" applyAlignment="1">
      <alignment horizontal="center" vertical="center"/>
    </xf>
    <xf numFmtId="0" fontId="14" fillId="0" borderId="8" xfId="0" applyFont="1" applyBorder="1" applyAlignment="1">
      <alignment horizontal="center" vertical="center"/>
    </xf>
    <xf numFmtId="6" fontId="14" fillId="0" borderId="10" xfId="44" applyNumberFormat="1" applyFont="1" applyBorder="1" applyAlignment="1">
      <alignment horizontal="center" vertical="center"/>
    </xf>
    <xf numFmtId="6" fontId="13" fillId="4" borderId="49" xfId="44" applyNumberFormat="1" applyFont="1" applyFill="1" applyBorder="1" applyAlignment="1">
      <alignment horizontal="center" vertical="center"/>
    </xf>
    <xf numFmtId="0" fontId="11" fillId="0" borderId="58" xfId="0" applyFont="1" applyBorder="1" applyAlignment="1">
      <alignment horizontal="center" vertical="center"/>
    </xf>
    <xf numFmtId="0" fontId="14" fillId="0" borderId="2" xfId="15" applyFont="1" applyBorder="1" applyAlignment="1">
      <alignment horizontal="center" vertical="center" wrapText="1"/>
    </xf>
    <xf numFmtId="0" fontId="14" fillId="0" borderId="0" xfId="15" applyFont="1" applyAlignment="1">
      <alignment vertical="center" wrapText="1"/>
    </xf>
    <xf numFmtId="0" fontId="14" fillId="0" borderId="7" xfId="15" applyFont="1" applyBorder="1" applyAlignment="1">
      <alignment horizontal="center" vertical="center" wrapText="1"/>
    </xf>
    <xf numFmtId="0" fontId="11" fillId="0" borderId="7" xfId="29" applyFont="1" applyBorder="1" applyAlignment="1">
      <alignment horizontal="center" vertical="center" wrapText="1"/>
    </xf>
    <xf numFmtId="0" fontId="14" fillId="0" borderId="8" xfId="15" applyFont="1" applyBorder="1" applyAlignment="1">
      <alignment horizontal="center" vertical="center" wrapText="1"/>
    </xf>
    <xf numFmtId="0" fontId="14" fillId="0" borderId="0" xfId="15" applyFont="1" applyAlignment="1">
      <alignment horizontal="center" vertical="center"/>
    </xf>
    <xf numFmtId="49" fontId="25" fillId="9" borderId="0" xfId="29" applyNumberFormat="1" applyFont="1" applyFill="1" applyBorder="1" applyAlignment="1">
      <alignment horizontal="center" vertical="center"/>
    </xf>
    <xf numFmtId="49" fontId="20" fillId="9" borderId="0" xfId="29" applyNumberFormat="1" applyFont="1" applyFill="1" applyBorder="1" applyAlignment="1">
      <alignment horizontal="center" vertical="center"/>
    </xf>
    <xf numFmtId="0" fontId="11" fillId="0" borderId="8" xfId="29" applyFont="1" applyBorder="1" applyAlignment="1">
      <alignment horizontal="center" vertical="center" wrapText="1"/>
    </xf>
    <xf numFmtId="0" fontId="20" fillId="9" borderId="0" xfId="29" applyNumberFormat="1" applyFont="1" applyFill="1" applyBorder="1" applyAlignment="1">
      <alignment horizontal="center" vertical="center"/>
    </xf>
    <xf numFmtId="0" fontId="13" fillId="0" borderId="58" xfId="0" applyFont="1" applyBorder="1" applyAlignment="1">
      <alignment horizontal="center" vertical="center"/>
    </xf>
    <xf numFmtId="14" fontId="11" fillId="0" borderId="10" xfId="0" applyNumberFormat="1" applyFont="1" applyBorder="1" applyAlignment="1">
      <alignment horizontal="center" vertical="center" wrapText="1"/>
    </xf>
    <xf numFmtId="0" fontId="11" fillId="0" borderId="15" xfId="0" applyFont="1" applyBorder="1" applyAlignment="1" applyProtection="1">
      <alignment vertical="center" wrapText="1"/>
      <protection locked="0"/>
    </xf>
    <xf numFmtId="0" fontId="17" fillId="0" borderId="41" xfId="0" quotePrefix="1" applyFont="1" applyBorder="1" applyAlignment="1">
      <alignment horizontal="center" vertical="center"/>
    </xf>
    <xf numFmtId="0" fontId="11" fillId="0" borderId="3" xfId="0" applyFont="1" applyBorder="1" applyAlignment="1" applyProtection="1">
      <alignment horizontal="center" vertical="center"/>
      <protection locked="0"/>
    </xf>
    <xf numFmtId="0" fontId="11" fillId="0" borderId="2" xfId="0" quotePrefix="1" applyFont="1" applyBorder="1" applyAlignment="1" applyProtection="1">
      <alignment horizontal="center" vertical="center"/>
      <protection locked="0"/>
    </xf>
    <xf numFmtId="0" fontId="31" fillId="6" borderId="0" xfId="0" applyFont="1" applyFill="1" applyAlignment="1">
      <alignment horizontal="center" vertical="center" wrapText="1"/>
    </xf>
    <xf numFmtId="0" fontId="30" fillId="0" borderId="0" xfId="0" applyFont="1" applyAlignment="1">
      <alignment horizontal="center" vertical="center" wrapText="1"/>
    </xf>
    <xf numFmtId="14" fontId="15" fillId="0" borderId="7" xfId="7" applyNumberFormat="1" applyFont="1" applyBorder="1" applyAlignment="1">
      <alignment horizontal="center" vertical="center" wrapText="1"/>
    </xf>
    <xf numFmtId="0" fontId="14" fillId="0" borderId="0" xfId="0" applyFont="1" applyAlignment="1">
      <alignment horizontal="center" vertical="center" wrapText="1"/>
    </xf>
    <xf numFmtId="0" fontId="27" fillId="0" borderId="0" xfId="0" applyFont="1" applyAlignment="1">
      <alignment horizontal="center" vertical="center" wrapText="1"/>
    </xf>
    <xf numFmtId="3" fontId="11" fillId="0" borderId="0" xfId="0" applyNumberFormat="1" applyFont="1"/>
    <xf numFmtId="0" fontId="14" fillId="6" borderId="7" xfId="0" applyFont="1" applyFill="1" applyBorder="1" applyAlignment="1">
      <alignment horizontal="center" vertical="center" wrapText="1"/>
    </xf>
    <xf numFmtId="0" fontId="14" fillId="0" borderId="50" xfId="0" applyFont="1" applyBorder="1" applyAlignment="1">
      <alignment horizontal="center" vertical="center" wrapText="1"/>
    </xf>
    <xf numFmtId="3" fontId="14" fillId="10" borderId="34" xfId="0" applyNumberFormat="1" applyFont="1" applyFill="1" applyBorder="1" applyAlignment="1">
      <alignment horizontal="center" vertical="center" wrapText="1"/>
    </xf>
    <xf numFmtId="17" fontId="17" fillId="0" borderId="76" xfId="0" quotePrefix="1" applyNumberFormat="1" applyFont="1" applyBorder="1" applyAlignment="1">
      <alignment horizontal="center" vertical="center" wrapText="1"/>
    </xf>
    <xf numFmtId="17" fontId="17" fillId="0" borderId="81" xfId="0" applyNumberFormat="1" applyFont="1" applyBorder="1" applyAlignment="1">
      <alignment horizontal="center" vertical="center" wrapText="1"/>
    </xf>
    <xf numFmtId="0" fontId="13" fillId="0" borderId="1" xfId="0" applyFont="1" applyBorder="1" applyAlignment="1" applyProtection="1">
      <alignment horizontal="left" vertical="center" wrapText="1" indent="1"/>
      <protection locked="0"/>
    </xf>
    <xf numFmtId="0" fontId="11" fillId="0" borderId="15" xfId="0" applyFont="1" applyBorder="1" applyAlignment="1" applyProtection="1">
      <alignment horizontal="left" vertical="center" wrapText="1" indent="1"/>
      <protection locked="0"/>
    </xf>
    <xf numFmtId="0" fontId="11" fillId="0" borderId="15" xfId="0" applyFont="1" applyBorder="1" applyAlignment="1" applyProtection="1">
      <alignment horizontal="left" indent="1"/>
      <protection locked="0"/>
    </xf>
    <xf numFmtId="0" fontId="11" fillId="0" borderId="11" xfId="0" applyFont="1" applyBorder="1" applyAlignment="1" applyProtection="1">
      <alignment horizontal="left" indent="1"/>
      <protection locked="0"/>
    </xf>
    <xf numFmtId="0" fontId="11" fillId="0" borderId="4" xfId="0" applyFont="1" applyBorder="1" applyAlignment="1" applyProtection="1">
      <alignment horizontal="left" vertical="center" wrapText="1" indent="1"/>
      <protection locked="0"/>
    </xf>
    <xf numFmtId="0" fontId="11" fillId="0" borderId="60" xfId="0" applyFont="1" applyBorder="1" applyAlignment="1" applyProtection="1">
      <alignment horizontal="left" vertical="center" indent="1"/>
      <protection locked="0"/>
    </xf>
    <xf numFmtId="0" fontId="14" fillId="0" borderId="8" xfId="15" applyFont="1" applyBorder="1" applyAlignment="1">
      <alignment horizontal="left" vertical="center" wrapText="1" indent="1"/>
    </xf>
    <xf numFmtId="0" fontId="14" fillId="0" borderId="0" xfId="15" applyFont="1" applyAlignment="1">
      <alignment horizontal="left" vertical="center" indent="1"/>
    </xf>
    <xf numFmtId="49" fontId="25" fillId="9" borderId="0" xfId="29" applyNumberFormat="1" applyFont="1" applyFill="1" applyBorder="1" applyAlignment="1">
      <alignment horizontal="left" vertical="center" indent="1"/>
    </xf>
    <xf numFmtId="0" fontId="11" fillId="0" borderId="0" xfId="0" applyFont="1" applyAlignment="1">
      <alignment horizontal="left" vertical="center" indent="1"/>
    </xf>
    <xf numFmtId="0" fontId="14" fillId="0" borderId="2" xfId="15" applyFont="1" applyBorder="1" applyAlignment="1">
      <alignment horizontal="left" vertical="center" wrapText="1" indent="1"/>
    </xf>
    <xf numFmtId="0" fontId="11" fillId="0" borderId="2" xfId="29" applyFont="1" applyBorder="1" applyAlignment="1">
      <alignment horizontal="center" vertical="center" wrapText="1"/>
    </xf>
    <xf numFmtId="0" fontId="17" fillId="0" borderId="15" xfId="0" applyFont="1" applyBorder="1" applyAlignment="1">
      <alignment vertical="center" wrapText="1"/>
    </xf>
    <xf numFmtId="0" fontId="11" fillId="0" borderId="8" xfId="0" applyFont="1" applyBorder="1" applyAlignment="1" applyProtection="1">
      <alignment horizontal="center" vertical="center"/>
      <protection locked="0"/>
    </xf>
    <xf numFmtId="0" fontId="11" fillId="0" borderId="9" xfId="0" applyFont="1" applyBorder="1" applyAlignment="1" applyProtection="1">
      <alignment horizontal="center" vertical="center"/>
      <protection locked="0"/>
    </xf>
    <xf numFmtId="0" fontId="17" fillId="0" borderId="15" xfId="0" applyFont="1" applyBorder="1" applyAlignment="1">
      <alignment horizontal="left" vertical="center" wrapText="1" indent="1"/>
    </xf>
    <xf numFmtId="14" fontId="15" fillId="0" borderId="7" xfId="46" applyNumberFormat="1" applyFont="1" applyBorder="1" applyAlignment="1">
      <alignment horizontal="center" vertical="center" wrapText="1"/>
    </xf>
    <xf numFmtId="14" fontId="15" fillId="6" borderId="7" xfId="46" applyNumberFormat="1" applyFont="1" applyFill="1" applyBorder="1" applyAlignment="1">
      <alignment horizontal="center" vertical="center" wrapText="1"/>
    </xf>
    <xf numFmtId="0" fontId="17" fillId="0" borderId="15" xfId="0" applyFont="1" applyBorder="1" applyAlignment="1" applyProtection="1">
      <alignment vertical="center" wrapText="1"/>
      <protection locked="0"/>
    </xf>
    <xf numFmtId="0" fontId="12" fillId="0" borderId="81" xfId="0" applyFont="1" applyBorder="1" applyAlignment="1">
      <alignment horizontal="center" vertical="center" wrapText="1"/>
    </xf>
    <xf numFmtId="0" fontId="12" fillId="0" borderId="39" xfId="0" applyFont="1" applyBorder="1" applyAlignment="1">
      <alignment horizontal="center" vertical="center" wrapText="1"/>
    </xf>
    <xf numFmtId="0" fontId="14" fillId="6" borderId="7" xfId="0" quotePrefix="1" applyFont="1" applyFill="1" applyBorder="1" applyAlignment="1">
      <alignment horizontal="left" vertical="center" wrapText="1"/>
    </xf>
    <xf numFmtId="0" fontId="11" fillId="0" borderId="7" xfId="0" quotePrefix="1" applyFont="1" applyBorder="1" applyAlignment="1">
      <alignment horizontal="left" vertical="center" wrapText="1"/>
    </xf>
    <xf numFmtId="6" fontId="11" fillId="0" borderId="0" xfId="0" applyNumberFormat="1" applyFont="1" applyProtection="1">
      <protection locked="0"/>
    </xf>
    <xf numFmtId="0" fontId="11" fillId="6" borderId="7" xfId="0" applyFont="1" applyFill="1" applyBorder="1" applyAlignment="1" applyProtection="1">
      <alignment horizontal="center" vertical="center"/>
      <protection locked="0"/>
    </xf>
    <xf numFmtId="41" fontId="11" fillId="6" borderId="7" xfId="45" applyFont="1" applyFill="1" applyBorder="1" applyAlignment="1" applyProtection="1">
      <alignment vertical="center"/>
      <protection locked="0"/>
    </xf>
    <xf numFmtId="0" fontId="17" fillId="6" borderId="7" xfId="0" quotePrefix="1" applyFont="1" applyFill="1" applyBorder="1" applyAlignment="1" applyProtection="1">
      <alignment horizontal="center" vertical="center" wrapText="1"/>
      <protection locked="0"/>
    </xf>
    <xf numFmtId="0" fontId="14" fillId="10" borderId="7" xfId="0" applyFont="1" applyFill="1" applyBorder="1" applyAlignment="1" applyProtection="1">
      <alignment horizontal="center" vertical="center" wrapText="1"/>
      <protection locked="0"/>
    </xf>
    <xf numFmtId="9" fontId="14" fillId="6" borderId="7" xfId="47" quotePrefix="1" applyFont="1" applyFill="1" applyBorder="1" applyAlignment="1" applyProtection="1">
      <alignment horizontal="center" vertical="center" wrapText="1"/>
      <protection locked="0"/>
    </xf>
    <xf numFmtId="0" fontId="14" fillId="6" borderId="7" xfId="0" quotePrefix="1" applyFont="1" applyFill="1" applyBorder="1" applyAlignment="1" applyProtection="1">
      <alignment horizontal="center" vertical="center" wrapText="1"/>
      <protection locked="0"/>
    </xf>
    <xf numFmtId="0" fontId="14" fillId="0" borderId="59" xfId="15" applyFont="1" applyBorder="1" applyAlignment="1">
      <alignment horizontal="center" vertical="center" wrapText="1"/>
    </xf>
    <xf numFmtId="0" fontId="14" fillId="0" borderId="34" xfId="15" applyFont="1" applyBorder="1" applyAlignment="1">
      <alignment horizontal="center" vertical="center" wrapText="1"/>
    </xf>
    <xf numFmtId="0" fontId="17" fillId="0" borderId="7" xfId="0" applyFont="1" applyBorder="1" applyAlignment="1">
      <alignment horizontal="center" vertical="center" wrapText="1"/>
    </xf>
    <xf numFmtId="0" fontId="10" fillId="0" borderId="63" xfId="4" applyFont="1" applyBorder="1" applyAlignment="1">
      <alignment horizontal="center" vertical="center" wrapText="1"/>
    </xf>
    <xf numFmtId="167" fontId="17" fillId="0" borderId="2" xfId="6" applyNumberFormat="1" applyFont="1" applyFill="1" applyBorder="1" applyAlignment="1">
      <alignment vertical="center"/>
    </xf>
    <xf numFmtId="167" fontId="17" fillId="0" borderId="7" xfId="6" applyNumberFormat="1" applyFont="1" applyFill="1" applyBorder="1" applyAlignment="1">
      <alignment vertical="center"/>
    </xf>
    <xf numFmtId="167" fontId="17" fillId="0" borderId="70" xfId="6" applyNumberFormat="1" applyFont="1" applyFill="1" applyBorder="1" applyAlignment="1">
      <alignment vertical="center"/>
    </xf>
    <xf numFmtId="167" fontId="17" fillId="0" borderId="34" xfId="6" applyNumberFormat="1" applyFont="1" applyFill="1" applyBorder="1" applyAlignment="1">
      <alignment vertical="center"/>
    </xf>
    <xf numFmtId="42" fontId="11" fillId="0" borderId="0" xfId="0" applyNumberFormat="1" applyFont="1"/>
    <xf numFmtId="0" fontId="14" fillId="0" borderId="34" xfId="0" applyFont="1" applyBorder="1" applyAlignment="1">
      <alignment horizontal="left" vertical="center" wrapText="1" indent="1"/>
    </xf>
    <xf numFmtId="0" fontId="14" fillId="0" borderId="7" xfId="0" applyFont="1" applyBorder="1" applyAlignment="1">
      <alignment horizontal="left" vertical="center" wrapText="1" indent="1"/>
    </xf>
    <xf numFmtId="0" fontId="11" fillId="0" borderId="7" xfId="0" applyFont="1" applyBorder="1" applyAlignment="1">
      <alignment horizontal="center" vertical="center" wrapText="1"/>
    </xf>
    <xf numFmtId="14" fontId="11" fillId="2" borderId="7" xfId="0" applyNumberFormat="1" applyFont="1" applyFill="1" applyBorder="1" applyAlignment="1">
      <alignment horizontal="center" vertical="center" wrapText="1"/>
    </xf>
    <xf numFmtId="14" fontId="15" fillId="2" borderId="7" xfId="7" applyNumberFormat="1" applyFont="1" applyFill="1" applyBorder="1" applyAlignment="1">
      <alignment horizontal="center" vertical="center" wrapText="1"/>
    </xf>
    <xf numFmtId="14" fontId="11" fillId="2" borderId="10" xfId="0" applyNumberFormat="1" applyFont="1" applyFill="1" applyBorder="1" applyAlignment="1">
      <alignment horizontal="left" vertical="center" wrapText="1"/>
    </xf>
    <xf numFmtId="14" fontId="11" fillId="2" borderId="5" xfId="0" applyNumberFormat="1" applyFont="1" applyFill="1" applyBorder="1" applyAlignment="1">
      <alignment horizontal="center" vertical="center" wrapText="1"/>
    </xf>
    <xf numFmtId="14" fontId="11" fillId="2" borderId="6" xfId="0" applyNumberFormat="1" applyFont="1" applyFill="1" applyBorder="1" applyAlignment="1">
      <alignment horizontal="left" vertical="center" wrapText="1"/>
    </xf>
    <xf numFmtId="0" fontId="11" fillId="0" borderId="8" xfId="0" quotePrefix="1" applyFont="1" applyBorder="1" applyAlignment="1" applyProtection="1">
      <alignment horizontal="center" vertical="center" wrapText="1"/>
      <protection locked="0"/>
    </xf>
    <xf numFmtId="0" fontId="17" fillId="0" borderId="44" xfId="0" applyFont="1" applyBorder="1" applyAlignment="1">
      <alignment horizontal="center" vertical="center" wrapText="1"/>
    </xf>
    <xf numFmtId="0" fontId="17" fillId="0" borderId="94" xfId="0" applyFont="1" applyBorder="1" applyAlignment="1">
      <alignment horizontal="center" vertical="center" wrapText="1"/>
    </xf>
    <xf numFmtId="0" fontId="17" fillId="0" borderId="58" xfId="0" applyFont="1" applyBorder="1" applyAlignment="1">
      <alignment horizontal="center" vertical="center" wrapText="1"/>
    </xf>
    <xf numFmtId="0" fontId="17" fillId="0" borderId="8" xfId="0" quotePrefix="1" applyFont="1" applyBorder="1" applyAlignment="1">
      <alignment horizontal="center" vertical="center" wrapText="1"/>
    </xf>
    <xf numFmtId="0" fontId="12" fillId="0" borderId="15" xfId="0" applyFont="1" applyBorder="1" applyAlignment="1" applyProtection="1">
      <alignment vertical="center" wrapText="1"/>
      <protection locked="0"/>
    </xf>
    <xf numFmtId="0" fontId="14" fillId="0" borderId="73" xfId="15" applyFont="1" applyBorder="1" applyAlignment="1">
      <alignment horizontal="center" vertical="center" wrapText="1"/>
    </xf>
    <xf numFmtId="0" fontId="11" fillId="0" borderId="73" xfId="29" applyFont="1" applyBorder="1" applyAlignment="1">
      <alignment horizontal="center" vertical="center" wrapText="1"/>
    </xf>
    <xf numFmtId="0" fontId="11" fillId="0" borderId="60" xfId="29" applyFont="1" applyBorder="1" applyAlignment="1">
      <alignment horizontal="center" vertical="center" wrapText="1"/>
    </xf>
    <xf numFmtId="0" fontId="14" fillId="0" borderId="59" xfId="15" applyFont="1" applyBorder="1" applyAlignment="1">
      <alignment horizontal="left" vertical="center" wrapText="1" indent="1"/>
    </xf>
    <xf numFmtId="0" fontId="11" fillId="0" borderId="34" xfId="29" applyFont="1" applyBorder="1" applyAlignment="1">
      <alignment horizontal="center" vertical="center" wrapText="1"/>
    </xf>
    <xf numFmtId="0" fontId="14" fillId="0" borderId="74" xfId="15" applyFont="1" applyBorder="1" applyAlignment="1">
      <alignment horizontal="left" vertical="center" wrapText="1" indent="1"/>
    </xf>
    <xf numFmtId="0" fontId="11" fillId="2" borderId="45" xfId="9" applyFont="1" applyFill="1" applyBorder="1" applyAlignment="1">
      <alignment horizontal="center" vertical="center" wrapText="1"/>
    </xf>
    <xf numFmtId="0" fontId="11" fillId="2" borderId="38" xfId="9" applyFont="1" applyFill="1" applyBorder="1" applyAlignment="1">
      <alignment horizontal="center" vertical="center" wrapText="1"/>
    </xf>
    <xf numFmtId="0" fontId="11" fillId="2" borderId="111" xfId="9" applyFont="1" applyFill="1" applyBorder="1" applyAlignment="1">
      <alignment horizontal="center" vertical="center" wrapText="1"/>
    </xf>
    <xf numFmtId="0" fontId="14" fillId="2" borderId="1" xfId="0" applyFont="1" applyFill="1" applyBorder="1" applyAlignment="1">
      <alignment horizontal="center" vertical="center" wrapText="1"/>
    </xf>
    <xf numFmtId="0" fontId="14" fillId="2" borderId="3" xfId="0" applyFont="1" applyFill="1" applyBorder="1" applyAlignment="1">
      <alignment horizontal="center" vertical="center" wrapText="1"/>
    </xf>
    <xf numFmtId="0" fontId="14" fillId="2" borderId="2" xfId="0" applyFont="1" applyFill="1" applyBorder="1" applyAlignment="1">
      <alignment horizontal="center" vertical="center" wrapText="1"/>
    </xf>
    <xf numFmtId="0" fontId="14" fillId="2" borderId="2" xfId="1" applyFont="1" applyFill="1" applyBorder="1" applyAlignment="1">
      <alignment horizontal="center" vertical="center" wrapText="1"/>
    </xf>
    <xf numFmtId="0" fontId="14" fillId="2" borderId="2" xfId="0" applyFont="1" applyFill="1" applyBorder="1" applyAlignment="1">
      <alignment horizontal="left" vertical="center" wrapText="1" indent="1"/>
    </xf>
    <xf numFmtId="0" fontId="10" fillId="0" borderId="11" xfId="0" applyFont="1" applyBorder="1" applyAlignment="1">
      <alignment horizontal="left" vertical="center"/>
    </xf>
    <xf numFmtId="0" fontId="10" fillId="0" borderId="14" xfId="0" applyFont="1" applyBorder="1" applyAlignment="1">
      <alignment horizontal="center" vertical="center"/>
    </xf>
    <xf numFmtId="0" fontId="10" fillId="0" borderId="60" xfId="0" applyFont="1" applyBorder="1" applyAlignment="1">
      <alignment horizontal="center" vertical="center"/>
    </xf>
    <xf numFmtId="0" fontId="14" fillId="2" borderId="38" xfId="1" applyFont="1" applyFill="1" applyBorder="1" applyAlignment="1">
      <alignment horizontal="center" vertical="center" wrapText="1"/>
    </xf>
    <xf numFmtId="0" fontId="11" fillId="2" borderId="38" xfId="0" applyFont="1" applyFill="1" applyBorder="1" applyAlignment="1">
      <alignment horizontal="center" vertical="center" wrapText="1"/>
    </xf>
    <xf numFmtId="0" fontId="11" fillId="2" borderId="82" xfId="0" applyFont="1" applyFill="1" applyBorder="1" applyAlignment="1">
      <alignment vertical="center" wrapText="1"/>
    </xf>
    <xf numFmtId="14" fontId="14" fillId="0" borderId="7" xfId="0" applyNumberFormat="1" applyFont="1" applyBorder="1" applyAlignment="1">
      <alignment horizontal="center" vertical="center" wrapText="1"/>
    </xf>
    <xf numFmtId="3" fontId="14" fillId="10" borderId="7" xfId="0" applyNumberFormat="1" applyFont="1" applyFill="1" applyBorder="1" applyAlignment="1">
      <alignment horizontal="center" vertical="center" wrapText="1"/>
    </xf>
    <xf numFmtId="14" fontId="14" fillId="0" borderId="11" xfId="0" applyNumberFormat="1" applyFont="1" applyBorder="1" applyAlignment="1">
      <alignment horizontal="center" vertical="center" wrapText="1"/>
    </xf>
    <xf numFmtId="14" fontId="14" fillId="0" borderId="4" xfId="0" applyNumberFormat="1" applyFont="1" applyBorder="1" applyAlignment="1">
      <alignment horizontal="center" vertical="center" wrapText="1"/>
    </xf>
    <xf numFmtId="14" fontId="14" fillId="0" borderId="5" xfId="0" applyNumberFormat="1" applyFont="1" applyBorder="1" applyAlignment="1">
      <alignment horizontal="center" vertical="center" wrapText="1"/>
    </xf>
    <xf numFmtId="0" fontId="14" fillId="0" borderId="5" xfId="0" applyFont="1" applyBorder="1" applyAlignment="1">
      <alignment horizontal="left" vertical="center" wrapText="1" indent="1"/>
    </xf>
    <xf numFmtId="0" fontId="14" fillId="0" borderId="5" xfId="0" applyFont="1" applyBorder="1" applyAlignment="1">
      <alignment horizontal="center" vertical="center" wrapText="1"/>
    </xf>
    <xf numFmtId="0" fontId="17" fillId="0" borderId="5" xfId="0" applyFont="1" applyBorder="1" applyAlignment="1">
      <alignment horizontal="center" vertical="center" wrapText="1"/>
    </xf>
    <xf numFmtId="0" fontId="14" fillId="0" borderId="6" xfId="0" applyFont="1" applyBorder="1" applyAlignment="1">
      <alignment horizontal="center" vertical="center" wrapText="1"/>
    </xf>
    <xf numFmtId="0" fontId="14" fillId="2" borderId="12" xfId="0" applyFont="1" applyFill="1" applyBorder="1" applyAlignment="1">
      <alignment horizontal="left" vertical="center" wrapText="1" indent="1"/>
    </xf>
    <xf numFmtId="0" fontId="14" fillId="2" borderId="45" xfId="0" applyFont="1" applyFill="1" applyBorder="1" applyAlignment="1">
      <alignment horizontal="center" vertical="center" wrapText="1"/>
    </xf>
    <xf numFmtId="0" fontId="14" fillId="2" borderId="38" xfId="0" applyFont="1" applyFill="1" applyBorder="1" applyAlignment="1">
      <alignment horizontal="center" vertical="center" wrapText="1"/>
    </xf>
    <xf numFmtId="0" fontId="14" fillId="2" borderId="82" xfId="0" applyFont="1" applyFill="1" applyBorder="1" applyAlignment="1">
      <alignment horizontal="center" vertical="center" wrapText="1"/>
    </xf>
    <xf numFmtId="0" fontId="14" fillId="0" borderId="11" xfId="0" applyFont="1" applyBorder="1" applyAlignment="1">
      <alignment horizontal="center" vertical="center" wrapText="1" indent="1"/>
    </xf>
    <xf numFmtId="0" fontId="17" fillId="0" borderId="10" xfId="0" applyFont="1" applyBorder="1" applyAlignment="1">
      <alignment horizontal="center" vertical="center" wrapText="1"/>
    </xf>
    <xf numFmtId="0" fontId="11" fillId="0" borderId="10" xfId="0" applyFont="1" applyBorder="1" applyAlignment="1">
      <alignment horizontal="center" vertical="center" wrapText="1"/>
    </xf>
    <xf numFmtId="0" fontId="14" fillId="0" borderId="4" xfId="0" applyFont="1" applyBorder="1" applyAlignment="1">
      <alignment horizontal="center" vertical="center" wrapText="1" indent="1"/>
    </xf>
    <xf numFmtId="0" fontId="11" fillId="0" borderId="5" xfId="0" applyFont="1" applyBorder="1" applyAlignment="1">
      <alignment horizontal="center" vertical="center" wrapText="1"/>
    </xf>
    <xf numFmtId="0" fontId="11" fillId="0" borderId="6" xfId="0" applyFont="1" applyBorder="1" applyAlignment="1">
      <alignment horizontal="center" vertical="center" wrapText="1"/>
    </xf>
    <xf numFmtId="0" fontId="11" fillId="2" borderId="93" xfId="0" applyFont="1" applyFill="1" applyBorder="1" applyAlignment="1">
      <alignment horizontal="center" vertical="center" wrapText="1"/>
    </xf>
    <xf numFmtId="3" fontId="14" fillId="6" borderId="11" xfId="0" applyNumberFormat="1" applyFont="1" applyFill="1" applyBorder="1" applyAlignment="1">
      <alignment horizontal="center" vertical="center" wrapText="1"/>
    </xf>
    <xf numFmtId="0" fontId="14" fillId="6" borderId="10" xfId="0" applyFont="1" applyFill="1" applyBorder="1" applyAlignment="1">
      <alignment horizontal="center" vertical="center" wrapText="1"/>
    </xf>
    <xf numFmtId="3" fontId="14" fillId="6" borderId="4" xfId="0" applyNumberFormat="1" applyFont="1" applyFill="1" applyBorder="1" applyAlignment="1">
      <alignment horizontal="center" vertical="center" wrapText="1"/>
    </xf>
    <xf numFmtId="3" fontId="14" fillId="10" borderId="5" xfId="0" applyNumberFormat="1" applyFont="1" applyFill="1" applyBorder="1" applyAlignment="1">
      <alignment horizontal="center" vertical="center" wrapText="1"/>
    </xf>
    <xf numFmtId="0" fontId="14" fillId="6" borderId="5" xfId="0" applyFont="1" applyFill="1" applyBorder="1" applyAlignment="1">
      <alignment horizontal="center" vertical="center" wrapText="1"/>
    </xf>
    <xf numFmtId="0" fontId="14" fillId="6" borderId="6" xfId="0" applyFont="1" applyFill="1" applyBorder="1" applyAlignment="1">
      <alignment horizontal="center" vertical="center" wrapText="1"/>
    </xf>
    <xf numFmtId="14" fontId="14" fillId="0" borderId="33" xfId="0" applyNumberFormat="1" applyFont="1" applyBorder="1" applyAlignment="1">
      <alignment horizontal="center" vertical="center" wrapText="1"/>
    </xf>
    <xf numFmtId="14" fontId="14" fillId="0" borderId="34" xfId="0" applyNumberFormat="1" applyFont="1" applyBorder="1" applyAlignment="1">
      <alignment horizontal="center" vertical="center" wrapText="1"/>
    </xf>
    <xf numFmtId="0" fontId="14" fillId="0" borderId="33" xfId="0" applyFont="1" applyBorder="1" applyAlignment="1">
      <alignment horizontal="center" vertical="center" wrapText="1" indent="1"/>
    </xf>
    <xf numFmtId="0" fontId="11" fillId="0" borderId="34" xfId="0" applyFont="1" applyBorder="1" applyAlignment="1">
      <alignment horizontal="center" vertical="center" wrapText="1"/>
    </xf>
    <xf numFmtId="0" fontId="11" fillId="0" borderId="50" xfId="0" applyFont="1" applyBorder="1" applyAlignment="1">
      <alignment horizontal="center" vertical="center" wrapText="1"/>
    </xf>
    <xf numFmtId="17" fontId="17" fillId="0" borderId="73" xfId="0" quotePrefix="1" applyNumberFormat="1" applyFont="1" applyBorder="1" applyAlignment="1">
      <alignment horizontal="center" vertical="center" wrapText="1"/>
    </xf>
    <xf numFmtId="0" fontId="11" fillId="0" borderId="8" xfId="0" quotePrefix="1" applyFont="1" applyBorder="1" applyAlignment="1" applyProtection="1">
      <alignment horizontal="center" vertical="center"/>
      <protection locked="0"/>
    </xf>
    <xf numFmtId="0" fontId="17" fillId="0" borderId="15" xfId="0" applyFont="1" applyBorder="1" applyAlignment="1">
      <alignment horizontal="left" vertical="center" wrapText="1"/>
    </xf>
    <xf numFmtId="0" fontId="17" fillId="0" borderId="103" xfId="0" applyFont="1" applyBorder="1" applyAlignment="1">
      <alignment horizontal="center" vertical="center" wrapText="1"/>
    </xf>
    <xf numFmtId="0" fontId="17" fillId="0" borderId="104" xfId="0" applyFont="1" applyBorder="1" applyAlignment="1">
      <alignment horizontal="center" vertical="center" wrapText="1"/>
    </xf>
    <xf numFmtId="0" fontId="17" fillId="0" borderId="101" xfId="0" applyFont="1" applyBorder="1" applyAlignment="1">
      <alignment horizontal="center" vertical="center" wrapText="1"/>
    </xf>
    <xf numFmtId="0" fontId="17" fillId="0" borderId="102" xfId="0" applyFont="1" applyBorder="1" applyAlignment="1">
      <alignment horizontal="center" vertical="center" wrapText="1"/>
    </xf>
    <xf numFmtId="0" fontId="17" fillId="0" borderId="105" xfId="0" applyFont="1" applyBorder="1" applyAlignment="1">
      <alignment horizontal="center" vertical="center" wrapText="1"/>
    </xf>
    <xf numFmtId="0" fontId="17" fillId="0" borderId="75" xfId="0" applyFont="1" applyBorder="1" applyAlignment="1">
      <alignment horizontal="center" vertical="center" wrapText="1"/>
    </xf>
    <xf numFmtId="0" fontId="17" fillId="0" borderId="34" xfId="0" applyFont="1" applyBorder="1" applyAlignment="1">
      <alignment horizontal="center" vertical="center" wrapText="1"/>
    </xf>
    <xf numFmtId="0" fontId="14" fillId="6" borderId="34" xfId="0" applyFont="1" applyFill="1" applyBorder="1" applyAlignment="1">
      <alignment horizontal="center" vertical="center" wrapText="1"/>
    </xf>
    <xf numFmtId="0" fontId="14" fillId="6" borderId="50" xfId="0" applyFont="1" applyFill="1" applyBorder="1" applyAlignment="1">
      <alignment horizontal="center" vertical="center" wrapText="1"/>
    </xf>
    <xf numFmtId="0" fontId="14" fillId="0" borderId="14" xfId="15" applyFont="1" applyBorder="1" applyAlignment="1">
      <alignment horizontal="center" vertical="center" wrapText="1"/>
    </xf>
    <xf numFmtId="0" fontId="14" fillId="0" borderId="78" xfId="15" applyFont="1" applyBorder="1" applyAlignment="1">
      <alignment horizontal="center" vertical="center" wrapText="1"/>
    </xf>
    <xf numFmtId="0" fontId="14" fillId="0" borderId="3" xfId="15" applyFont="1" applyBorder="1" applyAlignment="1">
      <alignment horizontal="center" vertical="center" wrapText="1"/>
    </xf>
    <xf numFmtId="14" fontId="14" fillId="0" borderId="15" xfId="15" applyNumberFormat="1" applyFont="1" applyBorder="1" applyAlignment="1">
      <alignment horizontal="center" vertical="center" wrapText="1"/>
    </xf>
    <xf numFmtId="0" fontId="14" fillId="0" borderId="10" xfId="15" applyFont="1" applyBorder="1" applyAlignment="1">
      <alignment horizontal="center" vertical="center" wrapText="1"/>
    </xf>
    <xf numFmtId="0" fontId="14" fillId="0" borderId="50" xfId="15" applyFont="1" applyBorder="1" applyAlignment="1">
      <alignment horizontal="center" vertical="center" wrapText="1"/>
    </xf>
    <xf numFmtId="0" fontId="14" fillId="0" borderId="72" xfId="15" applyFont="1" applyBorder="1" applyAlignment="1">
      <alignment horizontal="center" vertical="center" wrapText="1"/>
    </xf>
    <xf numFmtId="0" fontId="14" fillId="0" borderId="31" xfId="15" applyFont="1" applyBorder="1" applyAlignment="1">
      <alignment horizontal="left" vertical="center" wrapText="1" indent="1"/>
    </xf>
    <xf numFmtId="0" fontId="14" fillId="0" borderId="31" xfId="15" applyFont="1" applyBorder="1" applyAlignment="1">
      <alignment horizontal="center" vertical="center" wrapText="1"/>
    </xf>
    <xf numFmtId="0" fontId="14" fillId="0" borderId="5" xfId="15" applyFont="1" applyBorder="1" applyAlignment="1">
      <alignment horizontal="center" vertical="center" wrapText="1"/>
    </xf>
    <xf numFmtId="0" fontId="14" fillId="0" borderId="6" xfId="15" applyFont="1" applyBorder="1" applyAlignment="1">
      <alignment horizontal="center" vertical="center" wrapText="1"/>
    </xf>
    <xf numFmtId="0" fontId="14" fillId="0" borderId="7" xfId="15" applyFont="1" applyBorder="1" applyAlignment="1">
      <alignment horizontal="left" vertical="center" wrapText="1" indent="1"/>
    </xf>
    <xf numFmtId="14" fontId="14" fillId="0" borderId="1" xfId="15" applyNumberFormat="1" applyFont="1" applyBorder="1" applyAlignment="1">
      <alignment horizontal="center" vertical="center" wrapText="1"/>
    </xf>
    <xf numFmtId="0" fontId="14" fillId="0" borderId="20" xfId="15" applyFont="1" applyBorder="1" applyAlignment="1">
      <alignment horizontal="center" vertical="center" wrapText="1"/>
    </xf>
    <xf numFmtId="14" fontId="14" fillId="0" borderId="11" xfId="15" applyNumberFormat="1" applyFont="1" applyBorder="1" applyAlignment="1">
      <alignment horizontal="center" vertical="center" wrapText="1"/>
    </xf>
    <xf numFmtId="0" fontId="14" fillId="0" borderId="9" xfId="15" applyFont="1" applyBorder="1" applyAlignment="1">
      <alignment horizontal="center" vertical="center" wrapText="1"/>
    </xf>
    <xf numFmtId="0" fontId="14" fillId="0" borderId="83" xfId="15" applyFont="1" applyBorder="1" applyAlignment="1">
      <alignment horizontal="center" vertical="center" wrapText="1"/>
    </xf>
    <xf numFmtId="0" fontId="14" fillId="0" borderId="113" xfId="15" applyFont="1" applyBorder="1" applyAlignment="1">
      <alignment horizontal="center" vertical="center" wrapText="1"/>
    </xf>
    <xf numFmtId="0" fontId="14" fillId="0" borderId="32" xfId="15" applyFont="1" applyBorder="1" applyAlignment="1">
      <alignment horizontal="center" vertical="center" wrapText="1"/>
    </xf>
    <xf numFmtId="0" fontId="35" fillId="0" borderId="15" xfId="0" applyFont="1" applyBorder="1" applyAlignment="1" applyProtection="1">
      <alignment vertical="center" wrapText="1"/>
      <protection locked="0"/>
    </xf>
    <xf numFmtId="0" fontId="36" fillId="0" borderId="7" xfId="0" applyFont="1" applyBorder="1" applyAlignment="1">
      <alignment horizontal="center" vertical="center" wrapText="1"/>
    </xf>
    <xf numFmtId="0" fontId="37" fillId="0" borderId="7" xfId="0" applyFont="1" applyBorder="1" applyAlignment="1">
      <alignment horizontal="center" vertical="center" wrapText="1"/>
    </xf>
    <xf numFmtId="0" fontId="35" fillId="0" borderId="15" xfId="0" applyFont="1" applyBorder="1" applyAlignment="1">
      <alignment vertical="center" wrapText="1"/>
    </xf>
    <xf numFmtId="0" fontId="12" fillId="0" borderId="15" xfId="0" applyFont="1" applyBorder="1" applyAlignment="1" applyProtection="1">
      <alignment horizontal="left" vertical="center" wrapText="1" indent="1"/>
      <protection locked="0"/>
    </xf>
    <xf numFmtId="17" fontId="17" fillId="0" borderId="73" xfId="0" applyNumberFormat="1" applyFont="1" applyBorder="1" applyAlignment="1">
      <alignment horizontal="center" vertical="center" wrapText="1"/>
    </xf>
    <xf numFmtId="0" fontId="17" fillId="0" borderId="60" xfId="0" quotePrefix="1" applyFont="1" applyBorder="1" applyAlignment="1">
      <alignment horizontal="center" vertical="center" wrapText="1"/>
    </xf>
    <xf numFmtId="0" fontId="10" fillId="0" borderId="0" xfId="0" applyFont="1" applyAlignment="1">
      <alignment horizontal="left"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7" xfId="0" applyFont="1" applyBorder="1" applyAlignment="1">
      <alignment horizontal="center" vertical="center"/>
    </xf>
    <xf numFmtId="0" fontId="13" fillId="0" borderId="10" xfId="0" applyFont="1" applyBorder="1" applyAlignment="1">
      <alignment horizontal="center" vertical="center"/>
    </xf>
    <xf numFmtId="0" fontId="5" fillId="0" borderId="5" xfId="7" applyBorder="1" applyAlignment="1">
      <alignment horizontal="center" vertical="center" wrapText="1"/>
    </xf>
    <xf numFmtId="0" fontId="15" fillId="0" borderId="5" xfId="7" applyFont="1" applyBorder="1" applyAlignment="1">
      <alignment horizontal="center" vertical="center" wrapText="1"/>
    </xf>
    <xf numFmtId="0" fontId="15" fillId="0" borderId="6" xfId="7" applyFont="1" applyBorder="1" applyAlignment="1">
      <alignment horizontal="center" vertical="center" wrapText="1"/>
    </xf>
    <xf numFmtId="0" fontId="15" fillId="0" borderId="7" xfId="7" applyFont="1" applyBorder="1" applyAlignment="1">
      <alignment horizontal="center" vertical="center" wrapText="1"/>
    </xf>
    <xf numFmtId="0" fontId="12" fillId="5" borderId="1" xfId="4" applyFont="1" applyFill="1" applyBorder="1" applyAlignment="1">
      <alignment horizontal="center" vertical="center"/>
    </xf>
    <xf numFmtId="0" fontId="12" fillId="5" borderId="4" xfId="4" applyFont="1" applyFill="1" applyBorder="1" applyAlignment="1">
      <alignment horizontal="center" vertical="center"/>
    </xf>
    <xf numFmtId="0" fontId="12" fillId="0" borderId="0" xfId="4" applyFont="1" applyAlignment="1">
      <alignment horizontal="left" vertical="center"/>
    </xf>
    <xf numFmtId="0" fontId="14" fillId="0" borderId="0" xfId="4" applyFont="1" applyAlignment="1">
      <alignment horizontal="left"/>
    </xf>
    <xf numFmtId="0" fontId="10" fillId="3" borderId="12" xfId="4" applyFont="1" applyFill="1" applyBorder="1" applyAlignment="1">
      <alignment horizontal="center" vertical="center"/>
    </xf>
    <xf numFmtId="0" fontId="14" fillId="0" borderId="13" xfId="4" applyFont="1" applyBorder="1"/>
    <xf numFmtId="0" fontId="14" fillId="0" borderId="24" xfId="4" applyFont="1" applyBorder="1"/>
    <xf numFmtId="0" fontId="17" fillId="0" borderId="39" xfId="4" applyFont="1" applyBorder="1" applyAlignment="1">
      <alignment horizontal="left" vertical="center"/>
    </xf>
    <xf numFmtId="0" fontId="12" fillId="0" borderId="39" xfId="4" applyFont="1" applyBorder="1" applyAlignment="1">
      <alignment horizontal="left" vertical="center"/>
    </xf>
    <xf numFmtId="0" fontId="13" fillId="0" borderId="0" xfId="0" applyFont="1" applyAlignment="1">
      <alignment horizontal="left" vertical="center"/>
    </xf>
    <xf numFmtId="0" fontId="11" fillId="0" borderId="0" xfId="0" applyFont="1" applyAlignment="1">
      <alignment horizontal="left" vertical="center"/>
    </xf>
    <xf numFmtId="0" fontId="17" fillId="0" borderId="0" xfId="0" applyFont="1" applyAlignment="1">
      <alignment horizontal="left" vertical="center" wrapText="1"/>
    </xf>
    <xf numFmtId="0" fontId="14" fillId="0" borderId="0" xfId="0" applyFont="1" applyAlignment="1">
      <alignment horizontal="left" vertical="center" wrapText="1"/>
    </xf>
    <xf numFmtId="0" fontId="10" fillId="2" borderId="21" xfId="0" applyFont="1" applyFill="1" applyBorder="1" applyAlignment="1">
      <alignment horizontal="center" vertical="center" wrapText="1"/>
    </xf>
    <xf numFmtId="0" fontId="10" fillId="2" borderId="18" xfId="0" applyFont="1" applyFill="1" applyBorder="1" applyAlignment="1">
      <alignment horizontal="center" vertical="center" wrapText="1"/>
    </xf>
    <xf numFmtId="0" fontId="10" fillId="2" borderId="19" xfId="0" applyFont="1" applyFill="1" applyBorder="1" applyAlignment="1">
      <alignment horizontal="center" vertical="center" wrapText="1"/>
    </xf>
    <xf numFmtId="0" fontId="13" fillId="4" borderId="21" xfId="0" applyFont="1" applyFill="1" applyBorder="1" applyAlignment="1">
      <alignment horizontal="center" vertical="center"/>
    </xf>
    <xf numFmtId="0" fontId="13" fillId="4" borderId="18" xfId="0" applyFont="1" applyFill="1" applyBorder="1" applyAlignment="1">
      <alignment horizontal="center" vertical="center"/>
    </xf>
    <xf numFmtId="0" fontId="17" fillId="10" borderId="23" xfId="0" applyFont="1" applyFill="1" applyBorder="1" applyAlignment="1">
      <alignment horizontal="left" vertical="center" wrapText="1"/>
    </xf>
    <xf numFmtId="0" fontId="17" fillId="10" borderId="77" xfId="0" applyFont="1" applyFill="1" applyBorder="1" applyAlignment="1">
      <alignment horizontal="left" vertical="center" wrapText="1"/>
    </xf>
    <xf numFmtId="0" fontId="17" fillId="10" borderId="56" xfId="0" applyFont="1" applyFill="1" applyBorder="1" applyAlignment="1">
      <alignment horizontal="left" vertical="center" wrapText="1"/>
    </xf>
    <xf numFmtId="0" fontId="17" fillId="10" borderId="78" xfId="0" applyFont="1" applyFill="1" applyBorder="1" applyAlignment="1">
      <alignment horizontal="left" vertical="center" wrapText="1"/>
    </xf>
    <xf numFmtId="0" fontId="17" fillId="10" borderId="48" xfId="0" applyFont="1" applyFill="1" applyBorder="1" applyAlignment="1">
      <alignment horizontal="left" vertical="center" wrapText="1"/>
    </xf>
    <xf numFmtId="0" fontId="17" fillId="10" borderId="37" xfId="0" applyFont="1" applyFill="1" applyBorder="1" applyAlignment="1">
      <alignment horizontal="left" vertical="center" wrapText="1"/>
    </xf>
    <xf numFmtId="0" fontId="17" fillId="10" borderId="39" xfId="0" applyFont="1" applyFill="1" applyBorder="1" applyAlignment="1">
      <alignment horizontal="left" vertical="center" wrapText="1"/>
    </xf>
    <xf numFmtId="0" fontId="17" fillId="10" borderId="41" xfId="0" applyFont="1" applyFill="1" applyBorder="1" applyAlignment="1">
      <alignment horizontal="left" vertical="center" wrapText="1"/>
    </xf>
    <xf numFmtId="0" fontId="17" fillId="10" borderId="22" xfId="0" applyFont="1" applyFill="1" applyBorder="1" applyAlignment="1">
      <alignment horizontal="left" vertical="center" wrapText="1"/>
    </xf>
    <xf numFmtId="0" fontId="17" fillId="10" borderId="28" xfId="0" applyFont="1" applyFill="1" applyBorder="1" applyAlignment="1">
      <alignment horizontal="left" vertical="center" wrapText="1"/>
    </xf>
    <xf numFmtId="0" fontId="17" fillId="10" borderId="83" xfId="0" applyFont="1" applyFill="1" applyBorder="1" applyAlignment="1">
      <alignment horizontal="left" vertical="center" wrapText="1"/>
    </xf>
    <xf numFmtId="0" fontId="13" fillId="2" borderId="38" xfId="0" applyFont="1" applyFill="1" applyBorder="1" applyAlignment="1">
      <alignment horizontal="center" vertical="center" wrapText="1"/>
    </xf>
    <xf numFmtId="0" fontId="13" fillId="2" borderId="59" xfId="0" applyFont="1" applyFill="1" applyBorder="1" applyAlignment="1">
      <alignment horizontal="center" vertical="center" wrapText="1"/>
    </xf>
    <xf numFmtId="0" fontId="13" fillId="2" borderId="31" xfId="0" applyFont="1" applyFill="1" applyBorder="1" applyAlignment="1">
      <alignment horizontal="center" vertical="center" wrapText="1"/>
    </xf>
    <xf numFmtId="0" fontId="17" fillId="11" borderId="22" xfId="0" applyFont="1" applyFill="1" applyBorder="1" applyAlignment="1">
      <alignment horizontal="left" vertical="center" wrapText="1"/>
    </xf>
    <xf numFmtId="0" fontId="17" fillId="11" borderId="77" xfId="0" applyFont="1" applyFill="1" applyBorder="1" applyAlignment="1">
      <alignment horizontal="left" vertical="center" wrapText="1"/>
    </xf>
    <xf numFmtId="0" fontId="17" fillId="11" borderId="14" xfId="0" applyFont="1" applyFill="1" applyBorder="1" applyAlignment="1">
      <alignment horizontal="left" vertical="center" wrapText="1"/>
    </xf>
    <xf numFmtId="0" fontId="17" fillId="10" borderId="54" xfId="0" applyFont="1" applyFill="1" applyBorder="1" applyAlignment="1">
      <alignment horizontal="left" vertical="center" wrapText="1"/>
    </xf>
    <xf numFmtId="0" fontId="17" fillId="10" borderId="89" xfId="0" applyFont="1" applyFill="1" applyBorder="1" applyAlignment="1">
      <alignment horizontal="left" vertical="center" wrapText="1"/>
    </xf>
    <xf numFmtId="0" fontId="17" fillId="10" borderId="27" xfId="0" applyFont="1" applyFill="1" applyBorder="1" applyAlignment="1">
      <alignment horizontal="left" vertical="center" wrapText="1"/>
    </xf>
    <xf numFmtId="0" fontId="17" fillId="11" borderId="28" xfId="0" applyFont="1" applyFill="1" applyBorder="1" applyAlignment="1">
      <alignment horizontal="left" vertical="center" wrapText="1"/>
    </xf>
    <xf numFmtId="0" fontId="17" fillId="11" borderId="83" xfId="0" applyFont="1" applyFill="1" applyBorder="1" applyAlignment="1">
      <alignment horizontal="left" vertical="center" wrapText="1"/>
    </xf>
    <xf numFmtId="0" fontId="17" fillId="11" borderId="27" xfId="0" applyFont="1" applyFill="1" applyBorder="1" applyAlignment="1">
      <alignment horizontal="left" vertical="center" wrapText="1"/>
    </xf>
    <xf numFmtId="0" fontId="12" fillId="2" borderId="53" xfId="0" applyFont="1" applyFill="1" applyBorder="1" applyAlignment="1">
      <alignment horizontal="center" vertical="center" textRotation="90" wrapText="1"/>
    </xf>
    <xf numFmtId="0" fontId="12" fillId="2" borderId="85" xfId="0" applyFont="1" applyFill="1" applyBorder="1" applyAlignment="1">
      <alignment horizontal="center" vertical="center" textRotation="90" wrapText="1"/>
    </xf>
    <xf numFmtId="0" fontId="12" fillId="2" borderId="58" xfId="0" applyFont="1" applyFill="1" applyBorder="1" applyAlignment="1">
      <alignment horizontal="center" vertical="center" textRotation="90" wrapText="1"/>
    </xf>
    <xf numFmtId="0" fontId="17" fillId="10" borderId="91" xfId="0" applyFont="1" applyFill="1" applyBorder="1" applyAlignment="1">
      <alignment horizontal="left" vertical="center" wrapText="1"/>
    </xf>
    <xf numFmtId="0" fontId="17" fillId="10" borderId="15" xfId="0" applyFont="1" applyFill="1" applyBorder="1" applyAlignment="1">
      <alignment horizontal="left" vertical="center" wrapText="1"/>
    </xf>
    <xf numFmtId="0" fontId="17" fillId="10" borderId="14" xfId="0" applyFont="1" applyFill="1" applyBorder="1" applyAlignment="1">
      <alignment horizontal="left" vertical="center" wrapText="1"/>
    </xf>
    <xf numFmtId="0" fontId="17" fillId="10" borderId="33" xfId="0" applyFont="1" applyFill="1" applyBorder="1" applyAlignment="1">
      <alignment horizontal="left" vertical="center" wrapText="1"/>
    </xf>
    <xf numFmtId="0" fontId="17" fillId="10" borderId="35" xfId="0" applyFont="1" applyFill="1" applyBorder="1" applyAlignment="1">
      <alignment horizontal="left" vertical="center" wrapText="1"/>
    </xf>
    <xf numFmtId="0" fontId="17" fillId="10" borderId="29" xfId="0" applyFont="1" applyFill="1" applyBorder="1" applyAlignment="1">
      <alignment horizontal="left" vertical="center" wrapText="1"/>
    </xf>
    <xf numFmtId="0" fontId="17" fillId="10" borderId="60" xfId="0" applyFont="1" applyFill="1" applyBorder="1" applyAlignment="1">
      <alignment horizontal="left" vertical="center" wrapText="1"/>
    </xf>
    <xf numFmtId="0" fontId="13" fillId="2" borderId="93" xfId="0" applyFont="1" applyFill="1" applyBorder="1" applyAlignment="1">
      <alignment horizontal="center" vertical="center" wrapText="1"/>
    </xf>
    <xf numFmtId="0" fontId="13" fillId="2" borderId="79" xfId="0" applyFont="1" applyFill="1" applyBorder="1" applyAlignment="1">
      <alignment horizontal="center" vertical="center" wrapText="1"/>
    </xf>
    <xf numFmtId="0" fontId="13" fillId="2" borderId="72" xfId="0" applyFont="1" applyFill="1" applyBorder="1" applyAlignment="1">
      <alignment horizontal="center" vertical="center" wrapText="1"/>
    </xf>
    <xf numFmtId="0" fontId="10" fillId="2" borderId="82" xfId="1" applyFont="1" applyFill="1" applyBorder="1" applyAlignment="1" applyProtection="1">
      <alignment horizontal="center" vertical="center" wrapText="1"/>
      <protection locked="0"/>
    </xf>
    <xf numFmtId="0" fontId="10" fillId="2" borderId="32" xfId="1" applyFont="1" applyFill="1" applyBorder="1" applyAlignment="1" applyProtection="1">
      <alignment horizontal="center" vertical="center" wrapText="1"/>
      <protection locked="0"/>
    </xf>
    <xf numFmtId="0" fontId="10" fillId="2" borderId="93" xfId="1" applyFont="1" applyFill="1" applyBorder="1" applyAlignment="1" applyProtection="1">
      <alignment vertical="center" wrapText="1"/>
      <protection locked="0"/>
    </xf>
    <xf numFmtId="0" fontId="10" fillId="2" borderId="72" xfId="1" applyFont="1" applyFill="1" applyBorder="1" applyAlignment="1" applyProtection="1">
      <alignment vertical="center" wrapText="1"/>
      <protection locked="0"/>
    </xf>
    <xf numFmtId="0" fontId="10" fillId="2" borderId="38" xfId="1" applyFont="1" applyFill="1" applyBorder="1" applyAlignment="1" applyProtection="1">
      <alignment horizontal="center" vertical="center" wrapText="1"/>
      <protection locked="0"/>
    </xf>
    <xf numFmtId="0" fontId="10" fillId="2" borderId="31" xfId="1" applyFont="1" applyFill="1" applyBorder="1" applyAlignment="1" applyProtection="1">
      <alignment horizontal="center" vertical="center" wrapText="1"/>
      <protection locked="0"/>
    </xf>
    <xf numFmtId="0" fontId="14" fillId="10" borderId="93" xfId="0" applyFont="1" applyFill="1" applyBorder="1" applyAlignment="1">
      <alignment vertical="center" wrapText="1"/>
    </xf>
    <xf numFmtId="0" fontId="14" fillId="10" borderId="79" xfId="0" applyFont="1" applyFill="1" applyBorder="1" applyAlignment="1">
      <alignment vertical="center" wrapText="1"/>
    </xf>
    <xf numFmtId="0" fontId="14" fillId="10" borderId="92" xfId="0" applyFont="1" applyFill="1" applyBorder="1" applyAlignment="1">
      <alignment vertical="center" wrapText="1"/>
    </xf>
    <xf numFmtId="0" fontId="14" fillId="10" borderId="38" xfId="0" applyFont="1" applyFill="1" applyBorder="1" applyAlignment="1">
      <alignment horizontal="left" vertical="center" wrapText="1"/>
    </xf>
    <xf numFmtId="0" fontId="14" fillId="10" borderId="59" xfId="0" applyFont="1" applyFill="1" applyBorder="1" applyAlignment="1">
      <alignment horizontal="left" vertical="center" wrapText="1"/>
    </xf>
    <xf numFmtId="0" fontId="14" fillId="10" borderId="8" xfId="0" applyFont="1" applyFill="1" applyBorder="1" applyAlignment="1">
      <alignment horizontal="left" vertical="center" wrapText="1"/>
    </xf>
    <xf numFmtId="0" fontId="14" fillId="10" borderId="91" xfId="0" applyFont="1" applyFill="1" applyBorder="1" applyAlignment="1">
      <alignment vertical="center" wrapText="1"/>
    </xf>
    <xf numFmtId="0" fontId="14" fillId="10" borderId="34" xfId="0" applyFont="1" applyFill="1" applyBorder="1" applyAlignment="1">
      <alignment horizontal="left" vertical="center" wrapText="1"/>
    </xf>
    <xf numFmtId="0" fontId="13" fillId="2" borderId="12" xfId="0" applyFont="1" applyFill="1" applyBorder="1" applyAlignment="1">
      <alignment horizontal="center" vertical="center"/>
    </xf>
    <xf numFmtId="0" fontId="13" fillId="2" borderId="13" xfId="0" applyFont="1" applyFill="1" applyBorder="1" applyAlignment="1">
      <alignment horizontal="center" vertical="center"/>
    </xf>
    <xf numFmtId="0" fontId="13" fillId="2" borderId="45" xfId="0" applyFont="1" applyFill="1" applyBorder="1" applyAlignment="1">
      <alignment horizontal="center" vertical="center"/>
    </xf>
    <xf numFmtId="0" fontId="13" fillId="2" borderId="37" xfId="0" applyFont="1" applyFill="1" applyBorder="1" applyAlignment="1">
      <alignment horizontal="center" vertical="center"/>
    </xf>
    <xf numFmtId="0" fontId="13" fillId="2" borderId="39" xfId="0" applyFont="1" applyFill="1" applyBorder="1" applyAlignment="1">
      <alignment horizontal="center" vertical="center"/>
    </xf>
    <xf numFmtId="0" fontId="13" fillId="2" borderId="41" xfId="0" applyFont="1" applyFill="1" applyBorder="1" applyAlignment="1">
      <alignment horizontal="center" vertical="center"/>
    </xf>
    <xf numFmtId="0" fontId="12" fillId="12" borderId="40" xfId="0" applyFont="1" applyFill="1" applyBorder="1" applyAlignment="1">
      <alignment horizontal="center" vertical="center" wrapText="1"/>
    </xf>
    <xf numFmtId="0" fontId="12" fillId="12" borderId="85" xfId="0" applyFont="1" applyFill="1" applyBorder="1" applyAlignment="1">
      <alignment horizontal="center" vertical="center" wrapText="1"/>
    </xf>
    <xf numFmtId="0" fontId="12" fillId="12" borderId="90" xfId="0" applyFont="1" applyFill="1" applyBorder="1" applyAlignment="1">
      <alignment horizontal="center" vertical="center" wrapText="1"/>
    </xf>
    <xf numFmtId="0" fontId="12" fillId="12" borderId="82" xfId="0" applyFont="1" applyFill="1" applyBorder="1" applyAlignment="1">
      <alignment horizontal="center" vertical="center"/>
    </xf>
    <xf numFmtId="0" fontId="12" fillId="12" borderId="80" xfId="0" applyFont="1" applyFill="1" applyBorder="1" applyAlignment="1">
      <alignment horizontal="center" vertical="center"/>
    </xf>
    <xf numFmtId="0" fontId="13" fillId="0" borderId="0" xfId="0" applyFont="1" applyAlignment="1" applyProtection="1">
      <alignment horizontal="left" vertical="center"/>
      <protection locked="0"/>
    </xf>
    <xf numFmtId="0" fontId="13" fillId="2" borderId="54" xfId="0" applyFont="1" applyFill="1" applyBorder="1" applyAlignment="1" applyProtection="1">
      <alignment horizontal="center" vertical="center" wrapText="1"/>
      <protection locked="0"/>
    </xf>
    <xf numFmtId="0" fontId="13" fillId="2" borderId="89" xfId="0" applyFont="1" applyFill="1" applyBorder="1" applyAlignment="1" applyProtection="1">
      <alignment horizontal="center" vertical="center" wrapText="1"/>
      <protection locked="0"/>
    </xf>
    <xf numFmtId="0" fontId="13" fillId="2" borderId="55" xfId="0" applyFont="1" applyFill="1" applyBorder="1" applyAlignment="1" applyProtection="1">
      <alignment horizontal="center" vertical="center" wrapText="1"/>
      <protection locked="0"/>
    </xf>
    <xf numFmtId="0" fontId="10" fillId="2" borderId="33" xfId="1" applyFont="1" applyFill="1" applyBorder="1" applyAlignment="1" applyProtection="1">
      <alignment horizontal="center" vertical="center" wrapText="1"/>
      <protection locked="0"/>
    </xf>
    <xf numFmtId="0" fontId="10" fillId="2" borderId="79" xfId="1" applyFont="1" applyFill="1" applyBorder="1" applyAlignment="1" applyProtection="1">
      <alignment horizontal="center" vertical="center" wrapText="1"/>
      <protection locked="0"/>
    </xf>
    <xf numFmtId="0" fontId="10" fillId="2" borderId="34" xfId="1" applyFont="1" applyFill="1" applyBorder="1" applyAlignment="1" applyProtection="1">
      <alignment horizontal="center" vertical="center" wrapText="1"/>
      <protection locked="0"/>
    </xf>
    <xf numFmtId="0" fontId="10" fillId="2" borderId="59" xfId="1" applyFont="1" applyFill="1" applyBorder="1" applyAlignment="1" applyProtection="1">
      <alignment horizontal="center" vertical="center" wrapText="1"/>
      <protection locked="0"/>
    </xf>
    <xf numFmtId="0" fontId="14" fillId="0" borderId="39" xfId="0" applyFont="1" applyBorder="1" applyAlignment="1" applyProtection="1">
      <alignment horizontal="left" vertical="center"/>
      <protection locked="0"/>
    </xf>
    <xf numFmtId="0" fontId="10" fillId="0" borderId="39" xfId="0" applyFont="1" applyBorder="1" applyAlignment="1" applyProtection="1">
      <alignment horizontal="left" vertical="center"/>
      <protection locked="0"/>
    </xf>
    <xf numFmtId="0" fontId="18" fillId="2" borderId="22" xfId="1" applyFont="1" applyFill="1" applyBorder="1" applyAlignment="1" applyProtection="1">
      <alignment horizontal="center" vertical="center" wrapText="1"/>
      <protection locked="0"/>
    </xf>
    <xf numFmtId="0" fontId="18" fillId="2" borderId="77" xfId="1" applyFont="1" applyFill="1" applyBorder="1" applyAlignment="1" applyProtection="1">
      <alignment horizontal="center" vertical="center" wrapText="1"/>
      <protection locked="0"/>
    </xf>
    <xf numFmtId="0" fontId="18" fillId="2" borderId="43" xfId="1" applyFont="1" applyFill="1" applyBorder="1" applyAlignment="1" applyProtection="1">
      <alignment horizontal="center" vertical="center" wrapText="1"/>
      <protection locked="0"/>
    </xf>
    <xf numFmtId="0" fontId="13" fillId="2" borderId="40" xfId="0" applyFont="1" applyFill="1" applyBorder="1" applyAlignment="1">
      <alignment horizontal="center" vertical="center" textRotation="90" wrapText="1"/>
    </xf>
    <xf numFmtId="0" fontId="13" fillId="2" borderId="85" xfId="0" applyFont="1" applyFill="1" applyBorder="1" applyAlignment="1">
      <alignment horizontal="center" vertical="center" textRotation="90" wrapText="1"/>
    </xf>
    <xf numFmtId="0" fontId="13" fillId="2" borderId="94" xfId="0" applyFont="1" applyFill="1" applyBorder="1" applyAlignment="1">
      <alignment horizontal="center" vertical="center" textRotation="90" wrapText="1"/>
    </xf>
    <xf numFmtId="0" fontId="13" fillId="2" borderId="46" xfId="0" applyFont="1" applyFill="1" applyBorder="1" applyAlignment="1">
      <alignment horizontal="center" vertical="center" wrapText="1"/>
    </xf>
    <xf numFmtId="0" fontId="13" fillId="2" borderId="13" xfId="0" applyFont="1" applyFill="1" applyBorder="1" applyAlignment="1">
      <alignment horizontal="center" vertical="center" wrapText="1"/>
    </xf>
    <xf numFmtId="0" fontId="13" fillId="2" borderId="45" xfId="0" applyFont="1" applyFill="1" applyBorder="1" applyAlignment="1">
      <alignment horizontal="center" vertical="center" wrapText="1"/>
    </xf>
    <xf numFmtId="0" fontId="13" fillId="2" borderId="29" xfId="0" applyFont="1" applyFill="1" applyBorder="1" applyAlignment="1">
      <alignment horizontal="center" vertical="center" wrapText="1"/>
    </xf>
    <xf numFmtId="0" fontId="13" fillId="2" borderId="81" xfId="0" applyFont="1" applyFill="1" applyBorder="1" applyAlignment="1">
      <alignment horizontal="center" vertical="center" wrapText="1"/>
    </xf>
    <xf numFmtId="0" fontId="13" fillId="2" borderId="60" xfId="0" applyFont="1" applyFill="1" applyBorder="1" applyAlignment="1">
      <alignment horizontal="center" vertical="center" wrapText="1"/>
    </xf>
    <xf numFmtId="0" fontId="13" fillId="2" borderId="82" xfId="0" applyFont="1" applyFill="1" applyBorder="1" applyAlignment="1">
      <alignment horizontal="center" vertical="center" wrapText="1"/>
    </xf>
    <xf numFmtId="0" fontId="13" fillId="2" borderId="80" xfId="0" applyFont="1" applyFill="1" applyBorder="1" applyAlignment="1">
      <alignment horizontal="center" vertical="center" wrapText="1"/>
    </xf>
    <xf numFmtId="0" fontId="13" fillId="2" borderId="32" xfId="0" applyFont="1" applyFill="1" applyBorder="1" applyAlignment="1">
      <alignment horizontal="center" vertical="center" wrapText="1"/>
    </xf>
    <xf numFmtId="0" fontId="14" fillId="2" borderId="1" xfId="0" applyFont="1" applyFill="1" applyBorder="1" applyAlignment="1">
      <alignment horizontal="center" vertical="center" wrapText="1"/>
    </xf>
    <xf numFmtId="0" fontId="14" fillId="2" borderId="33" xfId="0" applyFont="1" applyFill="1" applyBorder="1" applyAlignment="1">
      <alignment horizontal="center" vertical="center" wrapText="1"/>
    </xf>
    <xf numFmtId="0" fontId="14" fillId="2" borderId="3" xfId="0" applyFont="1" applyFill="1" applyBorder="1" applyAlignment="1">
      <alignment horizontal="center" vertical="center" wrapText="1"/>
    </xf>
    <xf numFmtId="0" fontId="14" fillId="2" borderId="6" xfId="0" applyFont="1" applyFill="1" applyBorder="1" applyAlignment="1">
      <alignment horizontal="center" vertical="center" wrapText="1"/>
    </xf>
    <xf numFmtId="0" fontId="14" fillId="2" borderId="1" xfId="0" applyFont="1" applyFill="1" applyBorder="1" applyAlignment="1">
      <alignment horizontal="left" vertical="center" wrapText="1" indent="1"/>
    </xf>
    <xf numFmtId="0" fontId="14" fillId="2" borderId="4" xfId="0" applyFont="1" applyFill="1" applyBorder="1" applyAlignment="1">
      <alignment horizontal="left" vertical="center" wrapText="1" indent="1"/>
    </xf>
    <xf numFmtId="0" fontId="14" fillId="2" borderId="2" xfId="0" applyFont="1" applyFill="1" applyBorder="1" applyAlignment="1">
      <alignment horizontal="center" vertical="center" wrapText="1"/>
    </xf>
    <xf numFmtId="0" fontId="14" fillId="2" borderId="5" xfId="0" applyFont="1" applyFill="1" applyBorder="1" applyAlignment="1">
      <alignment horizontal="center" vertical="center" wrapText="1"/>
    </xf>
    <xf numFmtId="0" fontId="14" fillId="2" borderId="2" xfId="1" applyFont="1" applyFill="1" applyBorder="1" applyAlignment="1">
      <alignment horizontal="center" vertical="center" wrapText="1"/>
    </xf>
    <xf numFmtId="0" fontId="14" fillId="2" borderId="34" xfId="1" applyFont="1" applyFill="1" applyBorder="1" applyAlignment="1">
      <alignment horizontal="center" vertical="center" wrapText="1"/>
    </xf>
    <xf numFmtId="0" fontId="14" fillId="2" borderId="30" xfId="0" applyFont="1" applyFill="1" applyBorder="1" applyAlignment="1">
      <alignment horizontal="center" vertical="center" wrapText="1"/>
    </xf>
    <xf numFmtId="0" fontId="14" fillId="2" borderId="35" xfId="0" applyFont="1" applyFill="1" applyBorder="1" applyAlignment="1">
      <alignment horizontal="center" vertical="center" wrapText="1"/>
    </xf>
    <xf numFmtId="0" fontId="13" fillId="0" borderId="0" xfId="0" applyFont="1" applyAlignment="1">
      <alignment horizontal="left" vertical="center" wrapText="1"/>
    </xf>
    <xf numFmtId="0" fontId="14" fillId="6" borderId="0" xfId="0" applyFont="1" applyFill="1" applyAlignment="1">
      <alignment horizontal="left" vertical="center" wrapText="1"/>
    </xf>
    <xf numFmtId="0" fontId="10" fillId="6" borderId="0" xfId="0" applyFont="1" applyFill="1" applyAlignment="1">
      <alignment horizontal="left" vertical="center"/>
    </xf>
    <xf numFmtId="0" fontId="18" fillId="2" borderId="2" xfId="0" applyFont="1" applyFill="1" applyBorder="1" applyAlignment="1">
      <alignment horizontal="center" vertical="center" wrapText="1"/>
    </xf>
    <xf numFmtId="0" fontId="18" fillId="2" borderId="3" xfId="0" applyFont="1" applyFill="1" applyBorder="1" applyAlignment="1">
      <alignment horizontal="center" vertical="center" wrapText="1"/>
    </xf>
    <xf numFmtId="0" fontId="11" fillId="2" borderId="20" xfId="0" applyFont="1" applyFill="1" applyBorder="1" applyAlignment="1">
      <alignment horizontal="center" vertical="center" wrapText="1"/>
    </xf>
    <xf numFmtId="0" fontId="11" fillId="2" borderId="48" xfId="0" applyFont="1" applyFill="1" applyBorder="1" applyAlignment="1">
      <alignment horizontal="center" vertical="center" wrapText="1"/>
    </xf>
    <xf numFmtId="0" fontId="11" fillId="2" borderId="2" xfId="0" applyFont="1" applyFill="1" applyBorder="1" applyAlignment="1">
      <alignment horizontal="center" vertical="center" wrapText="1"/>
    </xf>
    <xf numFmtId="0" fontId="11" fillId="2" borderId="34" xfId="0" applyFont="1" applyFill="1" applyBorder="1" applyAlignment="1">
      <alignment horizontal="center" vertical="center" wrapText="1"/>
    </xf>
    <xf numFmtId="0" fontId="14" fillId="2" borderId="2" xfId="0" applyFont="1" applyFill="1" applyBorder="1" applyAlignment="1">
      <alignment horizontal="left" vertical="center" wrapText="1" indent="1"/>
    </xf>
    <xf numFmtId="0" fontId="14" fillId="2" borderId="34" xfId="0" applyFont="1" applyFill="1" applyBorder="1" applyAlignment="1">
      <alignment horizontal="left" vertical="center" wrapText="1" indent="1"/>
    </xf>
    <xf numFmtId="49" fontId="14" fillId="9" borderId="0" xfId="29" applyNumberFormat="1" applyFont="1" applyFill="1" applyBorder="1" applyAlignment="1">
      <alignment horizontal="center" vertical="center" wrapText="1"/>
    </xf>
    <xf numFmtId="0" fontId="17" fillId="7" borderId="109" xfId="15" applyFont="1" applyFill="1" applyBorder="1" applyAlignment="1">
      <alignment horizontal="center" vertical="center" wrapText="1"/>
    </xf>
    <xf numFmtId="0" fontId="17" fillId="7" borderId="110" xfId="15" applyFont="1" applyFill="1" applyBorder="1" applyAlignment="1">
      <alignment horizontal="center" vertical="center" wrapText="1"/>
    </xf>
    <xf numFmtId="49" fontId="10" fillId="9" borderId="0" xfId="29" applyNumberFormat="1" applyFont="1" applyFill="1" applyBorder="1" applyAlignment="1">
      <alignment horizontal="center" vertical="center"/>
    </xf>
    <xf numFmtId="49" fontId="24" fillId="9" borderId="0" xfId="29" applyNumberFormat="1" applyFont="1" applyFill="1" applyBorder="1" applyAlignment="1">
      <alignment horizontal="center" vertical="center"/>
    </xf>
    <xf numFmtId="0" fontId="14" fillId="2" borderId="106" xfId="15" applyFont="1" applyFill="1" applyBorder="1" applyAlignment="1">
      <alignment horizontal="center" vertical="center" wrapText="1"/>
    </xf>
    <xf numFmtId="0" fontId="14" fillId="2" borderId="112" xfId="15" applyFont="1" applyFill="1" applyBorder="1" applyAlignment="1">
      <alignment horizontal="center" vertical="center" wrapText="1"/>
    </xf>
    <xf numFmtId="0" fontId="14" fillId="2" borderId="107" xfId="15" applyFont="1" applyFill="1" applyBorder="1" applyAlignment="1">
      <alignment horizontal="center" vertical="center" wrapText="1"/>
    </xf>
    <xf numFmtId="0" fontId="14" fillId="2" borderId="34" xfId="15" applyFont="1" applyFill="1" applyBorder="1" applyAlignment="1">
      <alignment horizontal="center" vertical="center" wrapText="1"/>
    </xf>
    <xf numFmtId="0" fontId="14" fillId="2" borderId="107" xfId="0" applyFont="1" applyFill="1" applyBorder="1" applyAlignment="1">
      <alignment horizontal="center" vertical="center" wrapText="1"/>
    </xf>
    <xf numFmtId="0" fontId="14" fillId="2" borderId="34" xfId="0" applyFont="1" applyFill="1" applyBorder="1" applyAlignment="1">
      <alignment horizontal="center" vertical="center" wrapText="1"/>
    </xf>
    <xf numFmtId="0" fontId="14" fillId="2" borderId="108" xfId="15" applyFont="1" applyFill="1" applyBorder="1" applyAlignment="1">
      <alignment horizontal="center" vertical="center" wrapText="1"/>
    </xf>
    <xf numFmtId="0" fontId="14" fillId="2" borderId="50" xfId="15" applyFont="1" applyFill="1" applyBorder="1" applyAlignment="1">
      <alignment horizontal="center" vertical="center" wrapText="1"/>
    </xf>
    <xf numFmtId="0" fontId="14" fillId="2" borderId="62" xfId="15" applyFont="1" applyFill="1" applyBorder="1" applyAlignment="1">
      <alignment horizontal="center" vertical="center" wrapText="1"/>
    </xf>
    <xf numFmtId="0" fontId="14" fillId="2" borderId="59" xfId="15" applyFont="1" applyFill="1" applyBorder="1" applyAlignment="1">
      <alignment horizontal="center" vertical="center" wrapText="1"/>
    </xf>
    <xf numFmtId="0" fontId="11" fillId="10" borderId="88" xfId="0" applyFont="1" applyFill="1" applyBorder="1" applyAlignment="1">
      <alignment horizontal="left" vertical="center" wrapText="1"/>
    </xf>
    <xf numFmtId="0" fontId="11" fillId="10" borderId="27" xfId="0" applyFont="1" applyFill="1" applyBorder="1" applyAlignment="1">
      <alignment horizontal="left" vertical="center" wrapText="1"/>
    </xf>
    <xf numFmtId="14" fontId="11" fillId="10" borderId="23" xfId="0" applyNumberFormat="1" applyFont="1" applyFill="1" applyBorder="1" applyAlignment="1">
      <alignment horizontal="left" vertical="center" wrapText="1"/>
    </xf>
    <xf numFmtId="14" fontId="11" fillId="10" borderId="14" xfId="0" applyNumberFormat="1" applyFont="1" applyFill="1" applyBorder="1" applyAlignment="1">
      <alignment horizontal="left" vertical="center" wrapText="1"/>
    </xf>
    <xf numFmtId="0" fontId="11" fillId="10" borderId="56" xfId="0" applyFont="1" applyFill="1" applyBorder="1" applyAlignment="1">
      <alignment horizontal="left" vertical="center" wrapText="1"/>
    </xf>
    <xf numFmtId="0" fontId="11" fillId="10" borderId="86" xfId="0" applyFont="1" applyFill="1" applyBorder="1" applyAlignment="1">
      <alignment horizontal="left" vertical="center" wrapText="1"/>
    </xf>
    <xf numFmtId="0" fontId="11" fillId="10" borderId="87" xfId="0" applyFont="1" applyFill="1" applyBorder="1" applyAlignment="1">
      <alignment horizontal="left" vertical="center" wrapText="1"/>
    </xf>
    <xf numFmtId="0" fontId="11" fillId="10" borderId="11" xfId="0" applyFont="1" applyFill="1" applyBorder="1" applyAlignment="1">
      <alignment horizontal="justify" vertical="center" wrapText="1"/>
    </xf>
    <xf numFmtId="0" fontId="11" fillId="10" borderId="48" xfId="0" applyFont="1" applyFill="1" applyBorder="1" applyAlignment="1">
      <alignment horizontal="left" vertical="center" wrapText="1"/>
    </xf>
    <xf numFmtId="0" fontId="11" fillId="10" borderId="60" xfId="0" applyFont="1" applyFill="1" applyBorder="1" applyAlignment="1">
      <alignment horizontal="left" vertical="center" wrapText="1"/>
    </xf>
    <xf numFmtId="14" fontId="11" fillId="10" borderId="34" xfId="0" applyNumberFormat="1" applyFont="1" applyFill="1" applyBorder="1" applyAlignment="1">
      <alignment horizontal="center" vertical="center" wrapText="1"/>
    </xf>
    <xf numFmtId="14" fontId="11" fillId="10" borderId="8" xfId="0" applyNumberFormat="1" applyFont="1" applyFill="1" applyBorder="1" applyAlignment="1">
      <alignment horizontal="center" vertical="center" wrapText="1"/>
    </xf>
    <xf numFmtId="49" fontId="10" fillId="9" borderId="0" xfId="29" applyNumberFormat="1" applyFont="1" applyFill="1" applyBorder="1" applyAlignment="1">
      <alignment horizontal="left" vertical="center"/>
    </xf>
    <xf numFmtId="49" fontId="24" fillId="9" borderId="0" xfId="29" applyNumberFormat="1" applyFont="1" applyFill="1" applyBorder="1" applyAlignment="1">
      <alignment horizontal="left" vertical="center"/>
    </xf>
    <xf numFmtId="49" fontId="14" fillId="9" borderId="0" xfId="29" applyNumberFormat="1" applyFont="1" applyFill="1" applyBorder="1" applyAlignment="1">
      <alignment horizontal="left" vertical="center" wrapText="1"/>
    </xf>
    <xf numFmtId="14" fontId="13" fillId="2" borderId="21" xfId="0" applyNumberFormat="1" applyFont="1" applyFill="1" applyBorder="1" applyAlignment="1">
      <alignment horizontal="center" vertical="center" wrapText="1"/>
    </xf>
    <xf numFmtId="14" fontId="13" fillId="2" borderId="36" xfId="0" applyNumberFormat="1" applyFont="1" applyFill="1" applyBorder="1" applyAlignment="1">
      <alignment horizontal="center" vertical="center" wrapText="1"/>
    </xf>
    <xf numFmtId="14" fontId="11" fillId="10" borderId="87" xfId="0" applyNumberFormat="1" applyFont="1" applyFill="1" applyBorder="1" applyAlignment="1">
      <alignment horizontal="left" vertical="center" wrapText="1"/>
    </xf>
    <xf numFmtId="14" fontId="11" fillId="10" borderId="60" xfId="0" applyNumberFormat="1" applyFont="1" applyFill="1" applyBorder="1" applyAlignment="1">
      <alignment horizontal="left" vertical="center" wrapText="1"/>
    </xf>
    <xf numFmtId="0" fontId="11" fillId="10" borderId="23" xfId="0" applyFont="1" applyFill="1" applyBorder="1" applyAlignment="1">
      <alignment horizontal="left" vertical="center" wrapText="1"/>
    </xf>
    <xf numFmtId="0" fontId="11" fillId="10" borderId="14" xfId="0" applyFont="1" applyFill="1" applyBorder="1" applyAlignment="1">
      <alignment horizontal="left" vertical="center" wrapText="1"/>
    </xf>
    <xf numFmtId="0" fontId="11" fillId="6" borderId="7" xfId="0" applyFont="1" applyFill="1" applyBorder="1" applyAlignment="1" applyProtection="1">
      <alignment horizontal="left" vertical="center"/>
      <protection locked="0"/>
    </xf>
    <xf numFmtId="0" fontId="10" fillId="0" borderId="7" xfId="0" applyFont="1" applyBorder="1" applyAlignment="1" applyProtection="1">
      <alignment horizontal="left" vertical="center" wrapText="1"/>
      <protection locked="0"/>
    </xf>
    <xf numFmtId="0" fontId="12" fillId="2" borderId="7" xfId="0" applyFont="1" applyFill="1" applyBorder="1" applyAlignment="1" applyProtection="1">
      <alignment horizontal="center" vertical="center" wrapText="1"/>
      <protection locked="0"/>
    </xf>
    <xf numFmtId="0" fontId="11" fillId="6" borderId="7" xfId="0" applyFont="1" applyFill="1" applyBorder="1" applyAlignment="1" applyProtection="1">
      <alignment horizontal="center" vertical="center"/>
      <protection locked="0"/>
    </xf>
    <xf numFmtId="0" fontId="14" fillId="0" borderId="0" xfId="0" applyFont="1" applyAlignment="1" applyProtection="1">
      <alignment horizontal="left" vertical="center"/>
      <protection locked="0"/>
    </xf>
    <xf numFmtId="0" fontId="11" fillId="0" borderId="0" xfId="4" applyFont="1" applyAlignment="1" applyProtection="1">
      <alignment horizontal="left" vertical="center" wrapText="1"/>
      <protection locked="0"/>
    </xf>
    <xf numFmtId="0" fontId="11" fillId="0" borderId="0" xfId="0" applyFont="1" applyAlignment="1" applyProtection="1">
      <alignment horizontal="left" vertical="center" wrapText="1"/>
      <protection locked="0"/>
    </xf>
    <xf numFmtId="0" fontId="13" fillId="2" borderId="7" xfId="0" applyFont="1" applyFill="1" applyBorder="1" applyAlignment="1">
      <alignment horizontal="center" vertical="center"/>
    </xf>
    <xf numFmtId="0" fontId="13" fillId="2" borderId="34" xfId="0" applyFont="1" applyFill="1" applyBorder="1" applyAlignment="1">
      <alignment horizontal="center" vertical="center"/>
    </xf>
    <xf numFmtId="0" fontId="11" fillId="0" borderId="22" xfId="0" applyFont="1" applyBorder="1" applyAlignment="1">
      <alignment horizontal="left" vertical="top" wrapText="1"/>
    </xf>
    <xf numFmtId="0" fontId="11" fillId="0" borderId="77" xfId="0" applyFont="1" applyBorder="1" applyAlignment="1">
      <alignment horizontal="left" vertical="top" wrapText="1"/>
    </xf>
    <xf numFmtId="0" fontId="11" fillId="0" borderId="14" xfId="0" applyFont="1" applyBorder="1" applyAlignment="1">
      <alignment horizontal="left" vertical="top" wrapText="1"/>
    </xf>
    <xf numFmtId="0" fontId="11" fillId="0" borderId="22" xfId="0" applyFont="1" applyBorder="1" applyAlignment="1">
      <alignment horizontal="left" vertical="center"/>
    </xf>
    <xf numFmtId="0" fontId="11" fillId="0" borderId="77" xfId="0" applyFont="1" applyBorder="1" applyAlignment="1">
      <alignment horizontal="left" vertical="center"/>
    </xf>
    <xf numFmtId="0" fontId="11" fillId="0" borderId="14" xfId="0" applyFont="1" applyBorder="1" applyAlignment="1">
      <alignment horizontal="left" vertical="center"/>
    </xf>
    <xf numFmtId="0" fontId="11" fillId="0" borderId="7" xfId="0" applyFont="1" applyBorder="1" applyAlignment="1">
      <alignment horizontal="left" vertical="center"/>
    </xf>
    <xf numFmtId="0" fontId="13" fillId="2" borderId="7" xfId="0" applyFont="1" applyFill="1" applyBorder="1" applyAlignment="1">
      <alignment horizontal="center" vertical="center" wrapText="1"/>
    </xf>
    <xf numFmtId="0" fontId="11" fillId="0" borderId="22" xfId="0" applyFont="1" applyBorder="1" applyAlignment="1">
      <alignment horizontal="left" vertical="center" wrapText="1"/>
    </xf>
    <xf numFmtId="0" fontId="11" fillId="0" borderId="77" xfId="0" applyFont="1" applyBorder="1" applyAlignment="1">
      <alignment horizontal="left" vertical="center" wrapText="1"/>
    </xf>
    <xf numFmtId="0" fontId="11" fillId="0" borderId="14" xfId="0" applyFont="1" applyBorder="1" applyAlignment="1">
      <alignment horizontal="left" vertical="center" wrapText="1"/>
    </xf>
    <xf numFmtId="0" fontId="11" fillId="0" borderId="73" xfId="0" applyFont="1" applyBorder="1" applyAlignment="1">
      <alignment horizontal="left" vertical="top" wrapText="1"/>
    </xf>
    <xf numFmtId="0" fontId="11" fillId="0" borderId="73" xfId="0" applyFont="1" applyBorder="1" applyAlignment="1">
      <alignment horizontal="left" vertical="top"/>
    </xf>
    <xf numFmtId="0" fontId="11" fillId="0" borderId="7" xfId="0" applyFont="1" applyBorder="1" applyAlignment="1">
      <alignment horizontal="left" vertical="top" wrapText="1"/>
    </xf>
    <xf numFmtId="0" fontId="11" fillId="0" borderId="7" xfId="0" applyFont="1" applyBorder="1" applyAlignment="1">
      <alignment horizontal="left" vertical="top"/>
    </xf>
  </cellXfs>
  <cellStyles count="48">
    <cellStyle name="Hipervínculo" xfId="7" builtinId="8"/>
    <cellStyle name="Hipervínculo 2" xfId="8" xr:uid="{00000000-0005-0000-0000-000001000000}"/>
    <cellStyle name="Hipervínculo 3" xfId="30" xr:uid="{00000000-0005-0000-0000-000002000000}"/>
    <cellStyle name="Hipervínculo 4" xfId="38" xr:uid="{00000000-0005-0000-0000-000003000000}"/>
    <cellStyle name="Hyperlink" xfId="46" xr:uid="{00000000-000B-0000-0000-000008000000}"/>
    <cellStyle name="Millares [0]" xfId="45" builtinId="6"/>
    <cellStyle name="Millares 2" xfId="5" xr:uid="{00000000-0005-0000-0000-000004000000}"/>
    <cellStyle name="Millares 2 2" xfId="39" xr:uid="{6C4EDDF9-5EFA-4267-8BCA-D73D0979E767}"/>
    <cellStyle name="Millares 3" xfId="41" xr:uid="{93F0B095-6A93-4932-96F4-DDAC57A9302A}"/>
    <cellStyle name="Moneda" xfId="6" builtinId="4"/>
    <cellStyle name="Moneda [0]" xfId="44" builtinId="7"/>
    <cellStyle name="Moneda [0] 2" xfId="42" xr:uid="{C49E51AF-CA8D-42D1-9C07-E2E22276DAC1}"/>
    <cellStyle name="Moneda 2" xfId="31" xr:uid="{00000000-0005-0000-0000-000006000000}"/>
    <cellStyle name="Normal" xfId="0" builtinId="0"/>
    <cellStyle name="Normal 10" xfId="9" xr:uid="{00000000-0005-0000-0000-000008000000}"/>
    <cellStyle name="Normal 10 2" xfId="10" xr:uid="{00000000-0005-0000-0000-000009000000}"/>
    <cellStyle name="Normal 10 3" xfId="34" xr:uid="{00000000-0005-0000-0000-00000A000000}"/>
    <cellStyle name="Normal 11" xfId="3" xr:uid="{00000000-0005-0000-0000-00000B000000}"/>
    <cellStyle name="Normal 11 2" xfId="11" xr:uid="{00000000-0005-0000-0000-00000C000000}"/>
    <cellStyle name="Normal 12" xfId="12" xr:uid="{00000000-0005-0000-0000-00000D000000}"/>
    <cellStyle name="Normal 12 2" xfId="13" xr:uid="{00000000-0005-0000-0000-00000E000000}"/>
    <cellStyle name="Normal 13" xfId="14" xr:uid="{00000000-0005-0000-0000-00000F000000}"/>
    <cellStyle name="Normal 14" xfId="35" xr:uid="{00000000-0005-0000-0000-000010000000}"/>
    <cellStyle name="Normal 15" xfId="37" xr:uid="{00000000-0005-0000-0000-000011000000}"/>
    <cellStyle name="Normal 15 2" xfId="40" xr:uid="{7A373EF9-F179-443E-B472-128CF231B1E2}"/>
    <cellStyle name="Normal 2" xfId="1" xr:uid="{00000000-0005-0000-0000-000012000000}"/>
    <cellStyle name="Normal 2 2" xfId="15" xr:uid="{00000000-0005-0000-0000-000013000000}"/>
    <cellStyle name="Normal 2 2 2" xfId="36" xr:uid="{00000000-0005-0000-0000-000014000000}"/>
    <cellStyle name="Normal 3" xfId="2" xr:uid="{00000000-0005-0000-0000-000015000000}"/>
    <cellStyle name="Normal 3 2" xfId="29" xr:uid="{00000000-0005-0000-0000-000016000000}"/>
    <cellStyle name="Normal 4" xfId="4" xr:uid="{00000000-0005-0000-0000-000017000000}"/>
    <cellStyle name="Normal 4 2" xfId="16" xr:uid="{00000000-0005-0000-0000-000018000000}"/>
    <cellStyle name="Normal 4 2 2" xfId="33" xr:uid="{00000000-0005-0000-0000-000019000000}"/>
    <cellStyle name="Normal 4 3" xfId="32" xr:uid="{00000000-0005-0000-0000-00001A000000}"/>
    <cellStyle name="Normal 5" xfId="17" xr:uid="{00000000-0005-0000-0000-00001B000000}"/>
    <cellStyle name="Normal 5 2" xfId="18" xr:uid="{00000000-0005-0000-0000-00001C000000}"/>
    <cellStyle name="Normal 6" xfId="19" xr:uid="{00000000-0005-0000-0000-00001D000000}"/>
    <cellStyle name="Normal 6 2" xfId="20" xr:uid="{00000000-0005-0000-0000-00001E000000}"/>
    <cellStyle name="Normal 7" xfId="21" xr:uid="{00000000-0005-0000-0000-00001F000000}"/>
    <cellStyle name="Normal 7 2" xfId="22" xr:uid="{00000000-0005-0000-0000-000020000000}"/>
    <cellStyle name="Normal 8" xfId="23" xr:uid="{00000000-0005-0000-0000-000021000000}"/>
    <cellStyle name="Normal 8 2" xfId="24" xr:uid="{00000000-0005-0000-0000-000022000000}"/>
    <cellStyle name="Normal 9" xfId="25" xr:uid="{00000000-0005-0000-0000-000023000000}"/>
    <cellStyle name="Normal 9 2" xfId="26" xr:uid="{00000000-0005-0000-0000-000024000000}"/>
    <cellStyle name="Porcentaje" xfId="47" builtinId="5"/>
    <cellStyle name="Porcentaje 2" xfId="43" xr:uid="{0B378CE7-56A5-4E1E-9F2A-06FA0AF924DB}"/>
    <cellStyle name="Porcentual 2" xfId="27" xr:uid="{00000000-0005-0000-0000-000025000000}"/>
    <cellStyle name="Porcentual 2 2" xfId="28" xr:uid="{00000000-0005-0000-0000-00002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externalLink" Target="externalLinks/externalLink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 Id="rId22"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srv\POIC2017\Users\cote\AppData\Local\Temp\Volumes\2t%20respaldo\Documents\proyecto%20orquesta%20marga%20marga\2016\Formulario%20Orquestas%20Profesionales%202016.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ILESRV\Convenios2020\Users\cote\AppData\Local\Temp\Volumes\2t%20respaldo\Documents\proyecto%20orquesta%20marga%20marga\2016\Formulario%20Orquestas%20Profesionales%202016.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fundacionteatroamil-my.sharepoint.com/Users/cote/AppData/Local/Temp/Volumes/2t%20respaldo/Documents/proyecto%20orquesta%20marga%20marga/2016/Formulario%20Orquestas%20Profesionales%202016.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fundacionteatroamil-my.sharepoint.com/Convenios2020/Users/cote/AppData/Local/Temp/Volumes/2t%20respaldo/Documents/proyecto%20orquesta%20marga%20marga/2016/Formulario%20Orquestas%20Profesionales%202016.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fundacionteatroamil-my.sharepoint.com/Convenios2020/GAM/INFORMES/FORMATO%20GAM%2004.05.2017.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fundacionteatroamil-my.sharepoint.com/Convenios2020/Users/marcia.ramirez/AppData/Local/Microsoft/Windows/Temporary%20Internet%20Files/Content.Outlook/JW7J9HVR/FORMATO%20FACH%2003.04.20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dentificación de la entidad"/>
      <sheetName val="Orquesta"/>
      <sheetName val="Comité Técnico"/>
      <sheetName val="Administración"/>
      <sheetName val="Programación"/>
      <sheetName val="Act. de Extensión"/>
      <sheetName val="Presupuesto"/>
      <sheetName val="Listas"/>
      <sheetName val="Punto de datos"/>
    </sheetNames>
    <sheetDataSet>
      <sheetData sheetId="0"/>
      <sheetData sheetId="1"/>
      <sheetData sheetId="2"/>
      <sheetData sheetId="3"/>
      <sheetData sheetId="4"/>
      <sheetData sheetId="5"/>
      <sheetData sheetId="6"/>
      <sheetData sheetId="7"/>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dentificación de la entidad"/>
      <sheetName val="Orquesta"/>
      <sheetName val="Comité Técnico"/>
      <sheetName val="Administración"/>
      <sheetName val="Programación"/>
      <sheetName val="Act. de Extensión"/>
      <sheetName val="Presupuesto"/>
      <sheetName val="Listas"/>
      <sheetName val="Punto de datos"/>
    </sheetNames>
    <sheetDataSet>
      <sheetData sheetId="0"/>
      <sheetData sheetId="1"/>
      <sheetData sheetId="2"/>
      <sheetData sheetId="3"/>
      <sheetData sheetId="4"/>
      <sheetData sheetId="5"/>
      <sheetData sheetId="6"/>
      <sheetData sheetId="7"/>
      <sheetData sheetId="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dentificación de la entidad"/>
      <sheetName val="Orquesta"/>
      <sheetName val="Comité Técnico"/>
      <sheetName val="Administración"/>
      <sheetName val="Programación"/>
      <sheetName val="Act. de Extensión"/>
      <sheetName val="Presupuesto"/>
      <sheetName val="Listas"/>
      <sheetName val="Punto de datos"/>
    </sheetNames>
    <sheetDataSet>
      <sheetData sheetId="0"/>
      <sheetData sheetId="1"/>
      <sheetData sheetId="2"/>
      <sheetData sheetId="3"/>
      <sheetData sheetId="4"/>
      <sheetData sheetId="5"/>
      <sheetData sheetId="6"/>
      <sheetData sheetId="7"/>
      <sheetData sheetId="8"/>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dentificación de la entidad"/>
      <sheetName val="Orquesta"/>
      <sheetName val="Comité Técnico"/>
      <sheetName val="Administración"/>
      <sheetName val="Programación"/>
      <sheetName val="Act. de Extensión"/>
      <sheetName val="Presupuesto"/>
      <sheetName val="Listas"/>
      <sheetName val="Punto de datos"/>
    </sheetNames>
    <sheetDataSet>
      <sheetData sheetId="0"/>
      <sheetData sheetId="1"/>
      <sheetData sheetId="2"/>
      <sheetData sheetId="3"/>
      <sheetData sheetId="4"/>
      <sheetData sheetId="5"/>
      <sheetData sheetId="6"/>
      <sheetData sheetId="7"/>
      <sheetData sheetId="8"/>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CIONES-DEFINICIONES"/>
      <sheetName val="1. IDENTIFICACIÓN"/>
      <sheetName val="2. PRESUPUESTO"/>
      <sheetName val="3. RRHH"/>
      <sheetName val="4. COMPROMISOS"/>
      <sheetName val="5. ACTIVIDADES"/>
      <sheetName val="6. ESTABLECIMIENTOS"/>
      <sheetName val="7. BIBLIOGAM"/>
      <sheetName val="8. INDICADORES"/>
    </sheetNames>
    <sheetDataSet>
      <sheetData sheetId="0"/>
      <sheetData sheetId="1"/>
      <sheetData sheetId="2"/>
      <sheetData sheetId="3"/>
      <sheetData sheetId="4"/>
      <sheetData sheetId="5"/>
      <sheetData sheetId="6"/>
      <sheetData sheetId="7"/>
      <sheetData sheetId="8"/>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 STRUCCIONES-DEFINICIONES"/>
      <sheetName val="1. IDENTIFICACIÓN"/>
      <sheetName val="2. COMPROMISOS"/>
      <sheetName val="3. ACTIVIDADES"/>
      <sheetName val="4. BENEFICIARIOS ARTESANOS"/>
      <sheetName val="5. PRESUPUESTO"/>
      <sheetName val="6. RRHH"/>
    </sheetNames>
    <sheetDataSet>
      <sheetData sheetId="0" refreshError="1"/>
      <sheetData sheetId="1" refreshError="1"/>
      <sheetData sheetId="2" refreshError="1"/>
      <sheetData sheetId="3"/>
      <sheetData sheetId="4" refreshError="1"/>
      <sheetData sheetId="5" refreshError="1"/>
      <sheetData sheetId="6"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teatroamil.cl/"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f:/g/personal/storage_fundacionteatroamil_cl/EoYClXS2MadPowjXauLvq-IBzXslfvR5HQkE0cCHfCnU0A?e=PV2ACP" TargetMode="External"/><Relationship Id="rId1" Type="http://schemas.openxmlformats.org/officeDocument/2006/relationships/hyperlink" Target="../../../../../../../../../../:f:/g/personal/storage_fundacionteatroamil_cl/EnrYKYhyA0NLqCVd_SRlSXcBvBYA02RZtoF0Ixj1um6gQg?e=5FFkuK" TargetMode="External"/></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hyperlink" Target="https://teatroamil.cl/static/2024/docs/aportes/3-publicacion-Otros-Aportes-mes-de-marzo.pdf" TargetMode="External"/><Relationship Id="rId3" Type="http://schemas.openxmlformats.org/officeDocument/2006/relationships/hyperlink" Target="https://teatroamil.cl/static/2024/docs/otros/Nomina-Directorio.pdf" TargetMode="External"/><Relationship Id="rId7" Type="http://schemas.openxmlformats.org/officeDocument/2006/relationships/hyperlink" Target="https://teatroamil.cl/static/2024/docs/aportes/Otros-Aportes-mes-de-febrero-2024.pdf" TargetMode="External"/><Relationship Id="rId2" Type="http://schemas.openxmlformats.org/officeDocument/2006/relationships/hyperlink" Target="https://teatroamil.cl/static/2024/docs/convenios/REX-277-DE-2024.pdf" TargetMode="External"/><Relationship Id="rId1" Type="http://schemas.openxmlformats.org/officeDocument/2006/relationships/hyperlink" Target="https://teatroamil.cl/static/2024/docs/aportes/Aportes-Enero-2024.pdf" TargetMode="External"/><Relationship Id="rId6" Type="http://schemas.openxmlformats.org/officeDocument/2006/relationships/hyperlink" Target="https://teatroamil.cl/static/2024/docs/otros/Declaracion-Jurada-Equipo-a-Marzo_2024.pdf" TargetMode="External"/><Relationship Id="rId5" Type="http://schemas.openxmlformats.org/officeDocument/2006/relationships/hyperlink" Target="https://teatroamil.cl/static/2022/documentos/procedimientos/POLITICA_DE_CONTRATACIONES_2023.pdf" TargetMode="External"/><Relationship Id="rId10" Type="http://schemas.openxmlformats.org/officeDocument/2006/relationships/printerSettings" Target="../printerSettings/printerSettings8.bin"/><Relationship Id="rId4" Type="http://schemas.openxmlformats.org/officeDocument/2006/relationships/hyperlink" Target="https://teatroamil.cl/static/2024/docs/otros/Nomina-de-personal.pdf" TargetMode="External"/><Relationship Id="rId9" Type="http://schemas.openxmlformats.org/officeDocument/2006/relationships/hyperlink" Target="https://teatroamil.cl/static/2024/docs/estructura/ORGANIGRAMA_MAYO2024.pdf"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29C030-B99C-4EFF-901B-B41F5A23426D}">
  <dimension ref="B1:E19"/>
  <sheetViews>
    <sheetView showGridLines="0" zoomScaleNormal="100" workbookViewId="0">
      <selection activeCell="H4" sqref="H4"/>
    </sheetView>
  </sheetViews>
  <sheetFormatPr baseColWidth="10" defaultColWidth="11.42578125" defaultRowHeight="11.25" x14ac:dyDescent="0.15"/>
  <cols>
    <col min="1" max="1" width="5.42578125" style="1" customWidth="1"/>
    <col min="2" max="2" width="34.28515625" style="1" customWidth="1"/>
    <col min="3" max="5" width="44" style="1" customWidth="1"/>
    <col min="6" max="16384" width="11.42578125" style="1"/>
  </cols>
  <sheetData>
    <row r="1" spans="2:5" ht="25.5" customHeight="1" x14ac:dyDescent="0.15">
      <c r="B1" s="419" t="s">
        <v>0</v>
      </c>
      <c r="C1" s="419"/>
      <c r="D1" s="419"/>
      <c r="E1" s="419"/>
    </row>
    <row r="2" spans="2:5" ht="28.5" customHeight="1" thickBot="1" x14ac:dyDescent="0.2">
      <c r="B2" s="8" t="s">
        <v>1</v>
      </c>
    </row>
    <row r="3" spans="2:5" ht="29.25" customHeight="1" x14ac:dyDescent="0.15">
      <c r="B3" s="2" t="s">
        <v>2</v>
      </c>
      <c r="C3" s="420" t="s">
        <v>3</v>
      </c>
      <c r="D3" s="420"/>
      <c r="E3" s="421"/>
    </row>
    <row r="4" spans="2:5" ht="29.25" customHeight="1" x14ac:dyDescent="0.15">
      <c r="B4" s="3" t="s">
        <v>4</v>
      </c>
      <c r="C4" s="422" t="s">
        <v>5</v>
      </c>
      <c r="D4" s="422"/>
      <c r="E4" s="423"/>
    </row>
    <row r="5" spans="2:5" ht="29.25" customHeight="1" x14ac:dyDescent="0.15">
      <c r="B5" s="3" t="s">
        <v>6</v>
      </c>
      <c r="C5" s="422" t="s">
        <v>7</v>
      </c>
      <c r="D5" s="422"/>
      <c r="E5" s="423"/>
    </row>
    <row r="6" spans="2:5" ht="29.25" customHeight="1" x14ac:dyDescent="0.15">
      <c r="B6" s="3" t="s">
        <v>8</v>
      </c>
      <c r="C6" s="422" t="s">
        <v>9</v>
      </c>
      <c r="D6" s="422"/>
      <c r="E6" s="423"/>
    </row>
    <row r="7" spans="2:5" ht="29.25" customHeight="1" x14ac:dyDescent="0.15">
      <c r="B7" s="3" t="s">
        <v>10</v>
      </c>
      <c r="C7" s="422" t="s">
        <v>11</v>
      </c>
      <c r="D7" s="422"/>
      <c r="E7" s="423"/>
    </row>
    <row r="8" spans="2:5" ht="29.25" customHeight="1" x14ac:dyDescent="0.15">
      <c r="B8" s="3" t="s">
        <v>12</v>
      </c>
      <c r="C8" s="422" t="s">
        <v>13</v>
      </c>
      <c r="D8" s="422"/>
      <c r="E8" s="423"/>
    </row>
    <row r="9" spans="2:5" ht="29.25" customHeight="1" x14ac:dyDescent="0.15">
      <c r="B9" s="3" t="s">
        <v>14</v>
      </c>
      <c r="C9" s="422" t="s">
        <v>15</v>
      </c>
      <c r="D9" s="422"/>
      <c r="E9" s="423"/>
    </row>
    <row r="10" spans="2:5" ht="29.25" customHeight="1" x14ac:dyDescent="0.15">
      <c r="B10" s="3" t="s">
        <v>16</v>
      </c>
      <c r="C10" s="427" t="s">
        <v>17</v>
      </c>
      <c r="D10" s="422"/>
      <c r="E10" s="423"/>
    </row>
    <row r="11" spans="2:5" ht="29.25" customHeight="1" thickBot="1" x14ac:dyDescent="0.2">
      <c r="B11" s="4" t="s">
        <v>18</v>
      </c>
      <c r="C11" s="424" t="s">
        <v>19</v>
      </c>
      <c r="D11" s="425"/>
      <c r="E11" s="426"/>
    </row>
    <row r="15" spans="2:5" x14ac:dyDescent="0.15">
      <c r="B15" s="5" t="s">
        <v>2</v>
      </c>
      <c r="C15" s="6"/>
      <c r="D15" s="6"/>
      <c r="E15" s="6"/>
    </row>
    <row r="16" spans="2:5" x14ac:dyDescent="0.15">
      <c r="B16" s="7" t="s">
        <v>3</v>
      </c>
      <c r="C16" s="8"/>
      <c r="D16" s="8"/>
      <c r="E16" s="8"/>
    </row>
    <row r="17" spans="2:5" ht="22.5" x14ac:dyDescent="0.15">
      <c r="B17" s="7" t="s">
        <v>20</v>
      </c>
      <c r="C17" s="8"/>
      <c r="D17" s="8"/>
      <c r="E17" s="8"/>
    </row>
    <row r="18" spans="2:5" ht="33.75" x14ac:dyDescent="0.15">
      <c r="B18" s="7" t="s">
        <v>21</v>
      </c>
    </row>
    <row r="19" spans="2:5" x14ac:dyDescent="0.15">
      <c r="B19" s="7"/>
    </row>
  </sheetData>
  <mergeCells count="10">
    <mergeCell ref="B1:E1"/>
    <mergeCell ref="C3:E3"/>
    <mergeCell ref="C4:E4"/>
    <mergeCell ref="C5:E5"/>
    <mergeCell ref="C11:E11"/>
    <mergeCell ref="C6:E6"/>
    <mergeCell ref="C7:E7"/>
    <mergeCell ref="C8:E8"/>
    <mergeCell ref="C9:E9"/>
    <mergeCell ref="C10:E10"/>
  </mergeCells>
  <dataValidations count="1">
    <dataValidation type="list" allowBlank="1" showInputMessage="1" showErrorMessage="1" sqref="C3" xr:uid="{F63DA12C-AA74-471D-8886-6D544D534DA8}">
      <formula1>$B$16:$B$19</formula1>
    </dataValidation>
  </dataValidations>
  <hyperlinks>
    <hyperlink ref="C11" r:id="rId1" xr:uid="{E5C59862-879B-4D03-9710-AB9703E1DDC5}"/>
  </hyperlinks>
  <pageMargins left="0.7" right="0.7" top="0.75" bottom="0.75" header="0.3" footer="0.3"/>
  <pageSetup orientation="portrait"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9E1EC1-1E0D-402D-AE97-C75B9058A36A}">
  <dimension ref="B1:N31"/>
  <sheetViews>
    <sheetView showGridLines="0" topLeftCell="G3" zoomScale="90" zoomScaleNormal="90" workbookViewId="0">
      <selection activeCell="B22" sqref="B22:G31"/>
    </sheetView>
  </sheetViews>
  <sheetFormatPr baseColWidth="10" defaultColWidth="10.7109375" defaultRowHeight="11.25" x14ac:dyDescent="0.15"/>
  <cols>
    <col min="1" max="1" width="3.28515625" style="1" customWidth="1"/>
    <col min="2" max="6" width="10.7109375" style="1"/>
    <col min="7" max="7" width="117.28515625" style="1" customWidth="1"/>
    <col min="8" max="10" width="10.7109375" style="1"/>
    <col min="11" max="11" width="36.85546875" style="1" customWidth="1"/>
    <col min="12" max="12" width="10.7109375" style="1"/>
    <col min="13" max="13" width="16.7109375" style="1" customWidth="1"/>
    <col min="14" max="14" width="24.28515625" style="1" customWidth="1"/>
    <col min="15" max="16384" width="10.7109375" style="1"/>
  </cols>
  <sheetData>
    <row r="1" spans="2:14" x14ac:dyDescent="0.15">
      <c r="B1" s="116" t="s">
        <v>1046</v>
      </c>
    </row>
    <row r="2" spans="2:14" ht="21.6" customHeight="1" x14ac:dyDescent="0.15">
      <c r="B2" s="98" t="s">
        <v>1008</v>
      </c>
      <c r="C2" s="98"/>
      <c r="D2" s="98"/>
      <c r="E2" s="98"/>
      <c r="F2" s="98"/>
      <c r="G2" s="98"/>
      <c r="H2" s="117"/>
      <c r="I2" s="117"/>
      <c r="J2" s="117"/>
      <c r="K2" s="117"/>
      <c r="L2" s="117"/>
      <c r="M2" s="117"/>
      <c r="N2" s="117"/>
    </row>
    <row r="3" spans="2:14" ht="12" customHeight="1" x14ac:dyDescent="0.15"/>
    <row r="4" spans="2:14" x14ac:dyDescent="0.15">
      <c r="B4" s="1" t="s">
        <v>1047</v>
      </c>
      <c r="I4" s="1" t="s">
        <v>1048</v>
      </c>
    </row>
    <row r="5" spans="2:14" ht="29.45" customHeight="1" x14ac:dyDescent="0.15">
      <c r="B5" s="598" t="s">
        <v>1049</v>
      </c>
      <c r="C5" s="598"/>
      <c r="D5" s="598"/>
      <c r="E5" s="598"/>
      <c r="F5" s="598"/>
      <c r="G5" s="598"/>
      <c r="I5" s="598" t="s">
        <v>1050</v>
      </c>
      <c r="J5" s="598"/>
      <c r="K5" s="598"/>
      <c r="L5" s="598"/>
      <c r="M5" s="598"/>
      <c r="N5" s="598"/>
    </row>
    <row r="6" spans="2:14" ht="46.5" customHeight="1" x14ac:dyDescent="0.15">
      <c r="B6" s="607" t="s">
        <v>1051</v>
      </c>
      <c r="C6" s="607"/>
      <c r="D6" s="607"/>
      <c r="E6" s="607"/>
      <c r="F6" s="607"/>
      <c r="G6" s="607"/>
      <c r="I6" s="607" t="s">
        <v>1052</v>
      </c>
      <c r="J6" s="607"/>
      <c r="K6" s="607"/>
      <c r="L6" s="607"/>
      <c r="M6" s="607"/>
      <c r="N6" s="607"/>
    </row>
    <row r="7" spans="2:14" x14ac:dyDescent="0.15">
      <c r="B7" s="613" t="s">
        <v>1053</v>
      </c>
      <c r="C7" s="614"/>
      <c r="D7" s="614"/>
      <c r="E7" s="614"/>
      <c r="F7" s="614"/>
      <c r="G7" s="614"/>
      <c r="H7" s="140"/>
      <c r="I7" s="613" t="s">
        <v>1054</v>
      </c>
      <c r="J7" s="614"/>
      <c r="K7" s="614"/>
      <c r="L7" s="614"/>
      <c r="M7" s="614"/>
      <c r="N7" s="614"/>
    </row>
    <row r="8" spans="2:14" x14ac:dyDescent="0.15">
      <c r="B8" s="614"/>
      <c r="C8" s="614"/>
      <c r="D8" s="614"/>
      <c r="E8" s="614"/>
      <c r="F8" s="614"/>
      <c r="G8" s="614"/>
      <c r="H8" s="140"/>
      <c r="I8" s="614"/>
      <c r="J8" s="614"/>
      <c r="K8" s="614"/>
      <c r="L8" s="614"/>
      <c r="M8" s="614"/>
      <c r="N8" s="614"/>
    </row>
    <row r="9" spans="2:14" x14ac:dyDescent="0.15">
      <c r="B9" s="614"/>
      <c r="C9" s="614"/>
      <c r="D9" s="614"/>
      <c r="E9" s="614"/>
      <c r="F9" s="614"/>
      <c r="G9" s="614"/>
      <c r="H9" s="140"/>
      <c r="I9" s="614"/>
      <c r="J9" s="614"/>
      <c r="K9" s="614"/>
      <c r="L9" s="614"/>
      <c r="M9" s="614"/>
      <c r="N9" s="614"/>
    </row>
    <row r="10" spans="2:14" x14ac:dyDescent="0.15">
      <c r="B10" s="614"/>
      <c r="C10" s="614"/>
      <c r="D10" s="614"/>
      <c r="E10" s="614"/>
      <c r="F10" s="614"/>
      <c r="G10" s="614"/>
      <c r="H10" s="140"/>
      <c r="I10" s="614"/>
      <c r="J10" s="614"/>
      <c r="K10" s="614"/>
      <c r="L10" s="614"/>
      <c r="M10" s="614"/>
      <c r="N10" s="614"/>
    </row>
    <row r="11" spans="2:14" x14ac:dyDescent="0.15">
      <c r="B11" s="614"/>
      <c r="C11" s="614"/>
      <c r="D11" s="614"/>
      <c r="E11" s="614"/>
      <c r="F11" s="614"/>
      <c r="G11" s="614"/>
      <c r="H11" s="140"/>
      <c r="I11" s="614"/>
      <c r="J11" s="614"/>
      <c r="K11" s="614"/>
      <c r="L11" s="614"/>
      <c r="M11" s="614"/>
      <c r="N11" s="614"/>
    </row>
    <row r="12" spans="2:14" x14ac:dyDescent="0.15">
      <c r="B12" s="614"/>
      <c r="C12" s="614"/>
      <c r="D12" s="614"/>
      <c r="E12" s="614"/>
      <c r="F12" s="614"/>
      <c r="G12" s="614"/>
      <c r="H12" s="140"/>
      <c r="I12" s="614"/>
      <c r="J12" s="614"/>
      <c r="K12" s="614"/>
      <c r="L12" s="614"/>
      <c r="M12" s="614"/>
      <c r="N12" s="614"/>
    </row>
    <row r="13" spans="2:14" x14ac:dyDescent="0.15">
      <c r="B13" s="614"/>
      <c r="C13" s="614"/>
      <c r="D13" s="614"/>
      <c r="E13" s="614"/>
      <c r="F13" s="614"/>
      <c r="G13" s="614"/>
      <c r="H13" s="140"/>
      <c r="I13" s="614"/>
      <c r="J13" s="614"/>
      <c r="K13" s="614"/>
      <c r="L13" s="614"/>
      <c r="M13" s="614"/>
      <c r="N13" s="614"/>
    </row>
    <row r="14" spans="2:14" x14ac:dyDescent="0.15">
      <c r="B14" s="614"/>
      <c r="C14" s="614"/>
      <c r="D14" s="614"/>
      <c r="E14" s="614"/>
      <c r="F14" s="614"/>
      <c r="G14" s="614"/>
      <c r="H14" s="140"/>
      <c r="I14" s="614"/>
      <c r="J14" s="614"/>
      <c r="K14" s="614"/>
      <c r="L14" s="614"/>
      <c r="M14" s="614"/>
      <c r="N14" s="614"/>
    </row>
    <row r="15" spans="2:14" x14ac:dyDescent="0.15">
      <c r="B15" s="614"/>
      <c r="C15" s="614"/>
      <c r="D15" s="614"/>
      <c r="E15" s="614"/>
      <c r="F15" s="614"/>
      <c r="G15" s="614"/>
      <c r="H15" s="140"/>
      <c r="I15" s="614"/>
      <c r="J15" s="614"/>
      <c r="K15" s="614"/>
      <c r="L15" s="614"/>
      <c r="M15" s="614"/>
      <c r="N15" s="614"/>
    </row>
    <row r="16" spans="2:14" ht="408.75" customHeight="1" x14ac:dyDescent="0.15">
      <c r="B16" s="614"/>
      <c r="C16" s="614"/>
      <c r="D16" s="614"/>
      <c r="E16" s="614"/>
      <c r="F16" s="614"/>
      <c r="G16" s="614"/>
      <c r="H16" s="140"/>
      <c r="I16" s="614"/>
      <c r="J16" s="614"/>
      <c r="K16" s="614"/>
      <c r="L16" s="614"/>
      <c r="M16" s="614"/>
      <c r="N16" s="614"/>
    </row>
    <row r="19" spans="2:14" x14ac:dyDescent="0.15">
      <c r="B19" s="1" t="s">
        <v>1055</v>
      </c>
      <c r="I19" s="1" t="s">
        <v>1056</v>
      </c>
    </row>
    <row r="20" spans="2:14" ht="20.100000000000001" customHeight="1" x14ac:dyDescent="0.15">
      <c r="B20" s="598" t="s">
        <v>1057</v>
      </c>
      <c r="C20" s="598"/>
      <c r="D20" s="598"/>
      <c r="E20" s="598"/>
      <c r="F20" s="598"/>
      <c r="G20" s="598"/>
      <c r="I20" s="598" t="s">
        <v>1058</v>
      </c>
      <c r="J20" s="598"/>
      <c r="K20" s="598"/>
      <c r="L20" s="598"/>
      <c r="M20" s="598"/>
      <c r="N20" s="598"/>
    </row>
    <row r="21" spans="2:14" ht="33" customHeight="1" x14ac:dyDescent="0.15">
      <c r="B21" s="599"/>
      <c r="C21" s="599"/>
      <c r="D21" s="599"/>
      <c r="E21" s="599"/>
      <c r="F21" s="599"/>
      <c r="G21" s="599"/>
      <c r="I21" s="607" t="s">
        <v>1059</v>
      </c>
      <c r="J21" s="607"/>
      <c r="K21" s="607"/>
      <c r="L21" s="607"/>
      <c r="M21" s="201" t="s">
        <v>1060</v>
      </c>
      <c r="N21" s="201" t="s">
        <v>1061</v>
      </c>
    </row>
    <row r="22" spans="2:14" ht="31.15" customHeight="1" x14ac:dyDescent="0.15">
      <c r="B22" s="611" t="s">
        <v>1062</v>
      </c>
      <c r="C22" s="612"/>
      <c r="D22" s="612"/>
      <c r="E22" s="612"/>
      <c r="F22" s="612"/>
      <c r="G22" s="612"/>
      <c r="H22" s="140"/>
      <c r="I22" s="600" t="s">
        <v>1063</v>
      </c>
      <c r="J22" s="601"/>
      <c r="K22" s="601"/>
      <c r="L22" s="602"/>
      <c r="M22" s="384" t="s">
        <v>1064</v>
      </c>
      <c r="N22" s="385" t="s">
        <v>1065</v>
      </c>
    </row>
    <row r="23" spans="2:14" ht="31.15" customHeight="1" x14ac:dyDescent="0.15">
      <c r="B23" s="612"/>
      <c r="C23" s="612"/>
      <c r="D23" s="612"/>
      <c r="E23" s="612"/>
      <c r="F23" s="612"/>
      <c r="G23" s="612"/>
      <c r="H23" s="140"/>
      <c r="I23" s="603" t="s">
        <v>1066</v>
      </c>
      <c r="J23" s="604"/>
      <c r="K23" s="604"/>
      <c r="L23" s="605"/>
      <c r="M23" s="386" t="s">
        <v>1067</v>
      </c>
      <c r="N23" s="387" t="s">
        <v>1068</v>
      </c>
    </row>
    <row r="24" spans="2:14" ht="31.15" customHeight="1" x14ac:dyDescent="0.15">
      <c r="B24" s="612"/>
      <c r="C24" s="612"/>
      <c r="D24" s="612"/>
      <c r="E24" s="612"/>
      <c r="F24" s="612"/>
      <c r="G24" s="612"/>
      <c r="H24" s="140"/>
      <c r="I24" s="603" t="s">
        <v>1069</v>
      </c>
      <c r="J24" s="604"/>
      <c r="K24" s="604"/>
      <c r="L24" s="605"/>
      <c r="M24" s="386" t="s">
        <v>1067</v>
      </c>
      <c r="N24" s="387" t="s">
        <v>1068</v>
      </c>
    </row>
    <row r="25" spans="2:14" ht="31.15" customHeight="1" x14ac:dyDescent="0.15">
      <c r="B25" s="612"/>
      <c r="C25" s="612"/>
      <c r="D25" s="612"/>
      <c r="E25" s="612"/>
      <c r="F25" s="612"/>
      <c r="G25" s="612"/>
      <c r="H25" s="140"/>
      <c r="I25" s="608" t="s">
        <v>1070</v>
      </c>
      <c r="J25" s="609"/>
      <c r="K25" s="609"/>
      <c r="L25" s="610"/>
      <c r="M25" s="388" t="s">
        <v>1064</v>
      </c>
      <c r="N25" s="389" t="s">
        <v>1068</v>
      </c>
    </row>
    <row r="26" spans="2:14" ht="31.15" customHeight="1" x14ac:dyDescent="0.15">
      <c r="B26" s="612"/>
      <c r="C26" s="612"/>
      <c r="D26" s="612"/>
      <c r="E26" s="612"/>
      <c r="F26" s="612"/>
      <c r="G26" s="612"/>
      <c r="H26" s="140"/>
      <c r="I26" s="603"/>
      <c r="J26" s="604"/>
      <c r="K26" s="604"/>
      <c r="L26" s="605"/>
      <c r="M26" s="200"/>
      <c r="N26" s="200"/>
    </row>
    <row r="27" spans="2:14" ht="31.15" customHeight="1" x14ac:dyDescent="0.15">
      <c r="B27" s="612"/>
      <c r="C27" s="612"/>
      <c r="D27" s="612"/>
      <c r="E27" s="612"/>
      <c r="F27" s="612"/>
      <c r="G27" s="612"/>
      <c r="H27" s="140"/>
      <c r="I27" s="603"/>
      <c r="J27" s="604"/>
      <c r="K27" s="604"/>
      <c r="L27" s="605"/>
      <c r="M27" s="200"/>
      <c r="N27" s="200"/>
    </row>
    <row r="28" spans="2:14" ht="31.15" customHeight="1" x14ac:dyDescent="0.15">
      <c r="B28" s="612"/>
      <c r="C28" s="612"/>
      <c r="D28" s="612"/>
      <c r="E28" s="612"/>
      <c r="F28" s="612"/>
      <c r="G28" s="612"/>
      <c r="H28" s="140"/>
      <c r="I28" s="603"/>
      <c r="J28" s="604"/>
      <c r="K28" s="604"/>
      <c r="L28" s="605"/>
      <c r="M28" s="200"/>
      <c r="N28" s="200"/>
    </row>
    <row r="29" spans="2:14" ht="31.15" customHeight="1" x14ac:dyDescent="0.15">
      <c r="B29" s="612"/>
      <c r="C29" s="612"/>
      <c r="D29" s="612"/>
      <c r="E29" s="612"/>
      <c r="F29" s="612"/>
      <c r="G29" s="612"/>
      <c r="H29" s="140"/>
      <c r="I29" s="606"/>
      <c r="J29" s="606"/>
      <c r="K29" s="606"/>
      <c r="L29" s="606"/>
      <c r="M29" s="200"/>
      <c r="N29" s="200"/>
    </row>
    <row r="30" spans="2:14" ht="31.15" customHeight="1" x14ac:dyDescent="0.15">
      <c r="B30" s="612"/>
      <c r="C30" s="612"/>
      <c r="D30" s="612"/>
      <c r="E30" s="612"/>
      <c r="F30" s="612"/>
      <c r="G30" s="612"/>
      <c r="H30" s="140"/>
      <c r="I30" s="606"/>
      <c r="J30" s="606"/>
      <c r="K30" s="606"/>
      <c r="L30" s="606"/>
      <c r="M30" s="200"/>
      <c r="N30" s="200"/>
    </row>
    <row r="31" spans="2:14" ht="31.15" customHeight="1" x14ac:dyDescent="0.15">
      <c r="B31" s="612"/>
      <c r="C31" s="612"/>
      <c r="D31" s="612"/>
      <c r="E31" s="612"/>
      <c r="F31" s="612"/>
      <c r="G31" s="612"/>
      <c r="H31" s="140"/>
      <c r="I31" s="606"/>
      <c r="J31" s="606"/>
      <c r="K31" s="606"/>
      <c r="L31" s="606"/>
      <c r="M31" s="200"/>
      <c r="N31" s="200"/>
    </row>
  </sheetData>
  <mergeCells count="20">
    <mergeCell ref="B5:G5"/>
    <mergeCell ref="B6:G6"/>
    <mergeCell ref="B7:G16"/>
    <mergeCell ref="I5:N5"/>
    <mergeCell ref="I6:N6"/>
    <mergeCell ref="I7:N16"/>
    <mergeCell ref="B20:G21"/>
    <mergeCell ref="I20:N20"/>
    <mergeCell ref="I22:L22"/>
    <mergeCell ref="I23:L23"/>
    <mergeCell ref="I30:L30"/>
    <mergeCell ref="I21:L21"/>
    <mergeCell ref="I24:L24"/>
    <mergeCell ref="I25:L25"/>
    <mergeCell ref="I26:L26"/>
    <mergeCell ref="I27:L27"/>
    <mergeCell ref="I28:L28"/>
    <mergeCell ref="I29:L29"/>
    <mergeCell ref="B22:G31"/>
    <mergeCell ref="I31:L3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A981"/>
  <sheetViews>
    <sheetView showGridLines="0" topLeftCell="B1" zoomScale="85" zoomScaleNormal="85" workbookViewId="0">
      <selection activeCell="K9" sqref="K9"/>
    </sheetView>
  </sheetViews>
  <sheetFormatPr baseColWidth="10" defaultColWidth="17.28515625" defaultRowHeight="15" customHeight="1" x14ac:dyDescent="0.15"/>
  <cols>
    <col min="1" max="1" width="3.28515625" style="11" customWidth="1"/>
    <col min="2" max="2" width="64.7109375" style="11" customWidth="1"/>
    <col min="3" max="3" width="16.28515625" style="11" customWidth="1"/>
    <col min="4" max="4" width="17.42578125" style="11" bestFit="1" customWidth="1"/>
    <col min="5" max="14" width="16.28515625" style="11" customWidth="1"/>
    <col min="15" max="15" width="17.42578125" style="11" bestFit="1" customWidth="1"/>
    <col min="16" max="16" width="50.28515625" style="11" customWidth="1"/>
    <col min="17" max="17" width="15.28515625" style="11" customWidth="1"/>
    <col min="18" max="18" width="17.28515625" style="11" customWidth="1"/>
    <col min="19" max="16384" width="17.28515625" style="11"/>
  </cols>
  <sheetData>
    <row r="1" spans="1:27" ht="27" customHeight="1" x14ac:dyDescent="0.15">
      <c r="A1" s="9"/>
      <c r="B1" s="430" t="s">
        <v>22</v>
      </c>
      <c r="C1" s="431"/>
      <c r="D1" s="431"/>
      <c r="E1" s="431"/>
      <c r="F1" s="431"/>
      <c r="G1" s="431"/>
      <c r="H1" s="431"/>
      <c r="I1" s="431"/>
      <c r="J1" s="431"/>
      <c r="K1" s="431"/>
      <c r="L1" s="431"/>
      <c r="M1" s="431"/>
      <c r="N1" s="431"/>
      <c r="O1" s="431"/>
      <c r="P1" s="431"/>
      <c r="Q1" s="10"/>
      <c r="R1" s="10"/>
      <c r="S1" s="10"/>
      <c r="T1" s="10"/>
      <c r="U1" s="10"/>
      <c r="V1" s="10"/>
      <c r="W1" s="10"/>
      <c r="X1" s="10"/>
      <c r="Y1" s="10"/>
      <c r="Z1" s="10"/>
      <c r="AA1" s="10"/>
    </row>
    <row r="2" spans="1:27" ht="22.5" customHeight="1" thickBot="1" x14ac:dyDescent="0.2">
      <c r="A2" s="9"/>
      <c r="B2" s="435" t="s">
        <v>23</v>
      </c>
      <c r="C2" s="436"/>
      <c r="D2" s="436"/>
      <c r="E2" s="436"/>
      <c r="F2" s="436"/>
      <c r="G2" s="436"/>
      <c r="H2" s="436"/>
      <c r="I2" s="436"/>
      <c r="J2" s="436"/>
      <c r="K2" s="436"/>
      <c r="L2" s="436"/>
      <c r="M2" s="436"/>
      <c r="N2" s="436"/>
      <c r="O2" s="436"/>
      <c r="P2" s="436"/>
      <c r="Q2" s="10"/>
      <c r="R2" s="10"/>
      <c r="S2" s="10"/>
      <c r="T2" s="10"/>
      <c r="U2" s="10"/>
      <c r="V2" s="10"/>
      <c r="W2" s="10"/>
      <c r="X2" s="10"/>
      <c r="Y2" s="10"/>
      <c r="Z2" s="10"/>
      <c r="AA2" s="10"/>
    </row>
    <row r="3" spans="1:27" ht="19.899999999999999" customHeight="1" thickBot="1" x14ac:dyDescent="0.2">
      <c r="A3" s="9"/>
      <c r="B3" s="432" t="s">
        <v>24</v>
      </c>
      <c r="C3" s="433"/>
      <c r="D3" s="433"/>
      <c r="E3" s="433"/>
      <c r="F3" s="433"/>
      <c r="G3" s="433"/>
      <c r="H3" s="433"/>
      <c r="I3" s="433"/>
      <c r="J3" s="433"/>
      <c r="K3" s="433"/>
      <c r="L3" s="433"/>
      <c r="M3" s="433"/>
      <c r="N3" s="433"/>
      <c r="O3" s="433"/>
      <c r="P3" s="434"/>
      <c r="Q3" s="10"/>
      <c r="R3" s="10"/>
      <c r="S3" s="10"/>
      <c r="T3" s="10"/>
      <c r="U3" s="10"/>
      <c r="V3" s="10"/>
      <c r="W3" s="10"/>
      <c r="X3" s="10"/>
      <c r="Y3" s="10"/>
      <c r="Z3" s="10"/>
      <c r="AA3" s="10"/>
    </row>
    <row r="4" spans="1:27" ht="40.5" customHeight="1" thickBot="1" x14ac:dyDescent="0.2">
      <c r="A4" s="9"/>
      <c r="B4" s="12" t="s">
        <v>25</v>
      </c>
      <c r="C4" s="13" t="s">
        <v>26</v>
      </c>
      <c r="D4" s="14" t="s">
        <v>27</v>
      </c>
      <c r="E4" s="14" t="s">
        <v>28</v>
      </c>
      <c r="F4" s="13" t="s">
        <v>29</v>
      </c>
      <c r="G4" s="14" t="s">
        <v>30</v>
      </c>
      <c r="H4" s="14" t="s">
        <v>31</v>
      </c>
      <c r="I4" s="13" t="s">
        <v>32</v>
      </c>
      <c r="J4" s="14" t="s">
        <v>33</v>
      </c>
      <c r="K4" s="14" t="s">
        <v>34</v>
      </c>
      <c r="L4" s="13" t="s">
        <v>35</v>
      </c>
      <c r="M4" s="14" t="s">
        <v>36</v>
      </c>
      <c r="N4" s="14" t="s">
        <v>37</v>
      </c>
      <c r="O4" s="15" t="s">
        <v>38</v>
      </c>
      <c r="P4" s="16" t="s">
        <v>39</v>
      </c>
      <c r="Q4" s="10"/>
      <c r="R4" s="10"/>
      <c r="S4" s="10"/>
      <c r="T4" s="10"/>
      <c r="U4" s="10"/>
      <c r="V4" s="10"/>
      <c r="W4" s="10"/>
      <c r="X4" s="10"/>
      <c r="Y4" s="10"/>
      <c r="Z4" s="10"/>
      <c r="AA4" s="10"/>
    </row>
    <row r="5" spans="1:27" ht="43.5" customHeight="1" x14ac:dyDescent="0.15">
      <c r="A5" s="9"/>
      <c r="B5" s="17" t="s">
        <v>40</v>
      </c>
      <c r="C5" s="18">
        <v>0</v>
      </c>
      <c r="D5" s="19">
        <v>0</v>
      </c>
      <c r="E5" s="19">
        <v>221413000</v>
      </c>
      <c r="F5" s="19">
        <v>0</v>
      </c>
      <c r="G5" s="19">
        <v>0</v>
      </c>
      <c r="H5" s="19">
        <v>0</v>
      </c>
      <c r="I5" s="311">
        <v>225413000</v>
      </c>
      <c r="J5" s="19">
        <v>0</v>
      </c>
      <c r="K5" s="19">
        <v>0</v>
      </c>
      <c r="L5" s="19">
        <v>0</v>
      </c>
      <c r="M5" s="19">
        <v>0</v>
      </c>
      <c r="N5" s="20">
        <v>0</v>
      </c>
      <c r="O5" s="21">
        <f>SUM(C5:E5)</f>
        <v>221413000</v>
      </c>
      <c r="P5" s="22"/>
      <c r="Q5" s="10"/>
      <c r="R5" s="10"/>
      <c r="S5" s="10"/>
      <c r="T5" s="10"/>
      <c r="U5" s="10"/>
      <c r="V5" s="10"/>
      <c r="W5" s="10"/>
      <c r="X5" s="10"/>
      <c r="Y5" s="10"/>
      <c r="Z5" s="10"/>
      <c r="AA5" s="10"/>
    </row>
    <row r="6" spans="1:27" ht="43.5" customHeight="1" x14ac:dyDescent="0.15">
      <c r="A6" s="9"/>
      <c r="B6" s="23" t="s">
        <v>41</v>
      </c>
      <c r="C6" s="24">
        <v>0</v>
      </c>
      <c r="D6" s="25">
        <v>0</v>
      </c>
      <c r="E6" s="25">
        <v>0</v>
      </c>
      <c r="F6" s="25">
        <v>0</v>
      </c>
      <c r="G6" s="25">
        <v>0</v>
      </c>
      <c r="H6" s="25">
        <v>0</v>
      </c>
      <c r="I6" s="312"/>
      <c r="J6" s="25">
        <v>0</v>
      </c>
      <c r="K6" s="25">
        <v>0</v>
      </c>
      <c r="L6" s="25">
        <v>0</v>
      </c>
      <c r="M6" s="25">
        <v>0</v>
      </c>
      <c r="N6" s="26">
        <v>0</v>
      </c>
      <c r="O6" s="27">
        <f t="shared" ref="O6:O14" si="0">SUM(C6:E6)</f>
        <v>0</v>
      </c>
      <c r="P6" s="28"/>
      <c r="Q6" s="10"/>
      <c r="R6" s="10"/>
      <c r="S6" s="10"/>
      <c r="T6" s="10"/>
      <c r="U6" s="10"/>
      <c r="V6" s="10"/>
      <c r="W6" s="10"/>
      <c r="X6" s="10"/>
      <c r="Y6" s="10"/>
      <c r="Z6" s="10"/>
      <c r="AA6" s="10"/>
    </row>
    <row r="7" spans="1:27" ht="43.5" customHeight="1" x14ac:dyDescent="0.15">
      <c r="A7" s="9"/>
      <c r="B7" s="29" t="s">
        <v>42</v>
      </c>
      <c r="C7" s="24">
        <v>107671100</v>
      </c>
      <c r="D7" s="25">
        <v>463500000</v>
      </c>
      <c r="E7" s="25">
        <v>74936602</v>
      </c>
      <c r="F7" s="25">
        <v>93500000</v>
      </c>
      <c r="G7" s="25">
        <v>36170000</v>
      </c>
      <c r="H7" s="25">
        <v>15136115</v>
      </c>
      <c r="I7" s="312"/>
      <c r="J7" s="25">
        <v>205414201</v>
      </c>
      <c r="K7" s="25">
        <v>3961906</v>
      </c>
      <c r="L7" s="25">
        <v>0</v>
      </c>
      <c r="M7" s="25">
        <v>0</v>
      </c>
      <c r="N7" s="26">
        <v>0</v>
      </c>
      <c r="O7" s="27">
        <f t="shared" si="0"/>
        <v>646107702</v>
      </c>
      <c r="P7" s="28" t="s">
        <v>43</v>
      </c>
      <c r="Q7" s="10"/>
      <c r="R7" s="10"/>
      <c r="S7" s="10"/>
      <c r="T7" s="10"/>
      <c r="U7" s="10"/>
      <c r="V7" s="10"/>
      <c r="W7" s="10"/>
      <c r="X7" s="10"/>
      <c r="Y7" s="10"/>
      <c r="Z7" s="10"/>
      <c r="AA7" s="10"/>
    </row>
    <row r="8" spans="1:27" ht="43.5" customHeight="1" x14ac:dyDescent="0.15">
      <c r="A8" s="9"/>
      <c r="B8" s="30" t="s">
        <v>44</v>
      </c>
      <c r="C8" s="24">
        <v>0</v>
      </c>
      <c r="D8" s="25">
        <v>84726000</v>
      </c>
      <c r="E8" s="25">
        <v>0</v>
      </c>
      <c r="F8" s="25">
        <v>0</v>
      </c>
      <c r="G8" s="25">
        <v>7923812</v>
      </c>
      <c r="H8" s="25">
        <v>22281465</v>
      </c>
      <c r="I8" s="312"/>
      <c r="J8" s="25">
        <v>0</v>
      </c>
      <c r="K8" s="25">
        <v>0</v>
      </c>
      <c r="L8" s="25">
        <v>0</v>
      </c>
      <c r="M8" s="25">
        <v>0</v>
      </c>
      <c r="N8" s="26">
        <v>0</v>
      </c>
      <c r="O8" s="27">
        <f t="shared" si="0"/>
        <v>84726000</v>
      </c>
      <c r="P8" s="28"/>
      <c r="Q8" s="10"/>
      <c r="R8" s="10"/>
      <c r="S8" s="10"/>
      <c r="T8" s="10"/>
      <c r="U8" s="10"/>
      <c r="V8" s="10"/>
      <c r="W8" s="10"/>
      <c r="X8" s="10"/>
      <c r="Y8" s="10"/>
      <c r="Z8" s="10"/>
      <c r="AA8" s="10"/>
    </row>
    <row r="9" spans="1:27" ht="43.5" customHeight="1" x14ac:dyDescent="0.15">
      <c r="A9" s="9"/>
      <c r="B9" s="23" t="s">
        <v>45</v>
      </c>
      <c r="C9" s="24">
        <v>0</v>
      </c>
      <c r="D9" s="25">
        <v>0</v>
      </c>
      <c r="E9" s="25">
        <v>0</v>
      </c>
      <c r="F9" s="25">
        <v>0</v>
      </c>
      <c r="G9" s="25">
        <v>0</v>
      </c>
      <c r="H9" s="25">
        <v>0</v>
      </c>
      <c r="I9" s="312"/>
      <c r="J9" s="25">
        <v>697437500</v>
      </c>
      <c r="K9" s="25">
        <v>0</v>
      </c>
      <c r="L9" s="25">
        <v>0</v>
      </c>
      <c r="M9" s="25">
        <v>0</v>
      </c>
      <c r="N9" s="26">
        <v>0</v>
      </c>
      <c r="O9" s="27">
        <f t="shared" si="0"/>
        <v>0</v>
      </c>
      <c r="P9" s="28"/>
      <c r="Q9" s="10"/>
      <c r="R9" s="10"/>
      <c r="S9" s="10"/>
      <c r="T9" s="10"/>
      <c r="U9" s="10"/>
      <c r="V9" s="10"/>
      <c r="W9" s="10"/>
      <c r="X9" s="10"/>
      <c r="Y9" s="10"/>
      <c r="Z9" s="10"/>
      <c r="AA9" s="10"/>
    </row>
    <row r="10" spans="1:27" ht="43.5" customHeight="1" x14ac:dyDescent="0.15">
      <c r="A10" s="9"/>
      <c r="B10" s="23" t="s">
        <v>46</v>
      </c>
      <c r="C10" s="24">
        <v>7450000</v>
      </c>
      <c r="D10" s="25">
        <v>8200000</v>
      </c>
      <c r="E10" s="25">
        <v>0</v>
      </c>
      <c r="F10" s="25">
        <v>9033223</v>
      </c>
      <c r="G10" s="25">
        <v>0</v>
      </c>
      <c r="H10" s="25">
        <v>34155480</v>
      </c>
      <c r="I10" s="312">
        <v>601746755</v>
      </c>
      <c r="J10" s="25">
        <v>0</v>
      </c>
      <c r="K10" s="25">
        <v>11635443</v>
      </c>
      <c r="L10" s="25">
        <v>0</v>
      </c>
      <c r="M10" s="25">
        <v>0</v>
      </c>
      <c r="N10" s="26">
        <v>0</v>
      </c>
      <c r="O10" s="27">
        <f t="shared" si="0"/>
        <v>15650000</v>
      </c>
      <c r="P10" s="28"/>
      <c r="Q10" s="10"/>
      <c r="R10" s="10"/>
      <c r="S10" s="10"/>
      <c r="T10" s="10"/>
      <c r="U10" s="10"/>
      <c r="V10" s="10"/>
      <c r="W10" s="10"/>
      <c r="X10" s="10"/>
      <c r="Y10" s="10"/>
      <c r="Z10" s="10"/>
      <c r="AA10" s="10"/>
    </row>
    <row r="11" spans="1:27" ht="43.5" customHeight="1" x14ac:dyDescent="0.15">
      <c r="A11" s="9"/>
      <c r="B11" s="23" t="s">
        <v>47</v>
      </c>
      <c r="C11" s="24">
        <v>146016347</v>
      </c>
      <c r="D11" s="25">
        <v>324008030</v>
      </c>
      <c r="E11" s="25">
        <v>27003363</v>
      </c>
      <c r="F11" s="25">
        <v>190000</v>
      </c>
      <c r="G11" s="25">
        <v>69572465</v>
      </c>
      <c r="H11" s="25">
        <v>0</v>
      </c>
      <c r="I11" s="312"/>
      <c r="J11" s="25">
        <v>0</v>
      </c>
      <c r="K11" s="25">
        <v>0</v>
      </c>
      <c r="L11" s="25">
        <v>0</v>
      </c>
      <c r="M11" s="25">
        <v>0</v>
      </c>
      <c r="N11" s="26">
        <v>0</v>
      </c>
      <c r="O11" s="27">
        <f t="shared" si="0"/>
        <v>497027740</v>
      </c>
      <c r="P11" s="28"/>
      <c r="Q11" s="10"/>
      <c r="R11" s="10"/>
      <c r="S11" s="10"/>
      <c r="T11" s="10"/>
      <c r="U11" s="10"/>
      <c r="V11" s="10"/>
      <c r="W11" s="10"/>
      <c r="X11" s="10"/>
      <c r="Y11" s="10"/>
      <c r="Z11" s="10"/>
      <c r="AA11" s="10"/>
    </row>
    <row r="12" spans="1:27" ht="43.5" customHeight="1" x14ac:dyDescent="0.15">
      <c r="A12" s="9"/>
      <c r="B12" s="23" t="s">
        <v>48</v>
      </c>
      <c r="C12" s="24">
        <v>0</v>
      </c>
      <c r="D12" s="25">
        <v>0</v>
      </c>
      <c r="E12" s="25">
        <v>0</v>
      </c>
      <c r="F12" s="25">
        <v>0</v>
      </c>
      <c r="G12" s="25">
        <v>0</v>
      </c>
      <c r="H12" s="25">
        <v>0</v>
      </c>
      <c r="I12" s="312"/>
      <c r="J12" s="25">
        <v>0</v>
      </c>
      <c r="K12" s="25">
        <v>0</v>
      </c>
      <c r="L12" s="25">
        <v>0</v>
      </c>
      <c r="M12" s="25">
        <v>0</v>
      </c>
      <c r="N12" s="26">
        <v>0</v>
      </c>
      <c r="O12" s="27">
        <f t="shared" si="0"/>
        <v>0</v>
      </c>
      <c r="P12" s="28"/>
      <c r="Q12" s="10"/>
      <c r="R12" s="10"/>
      <c r="S12" s="10"/>
      <c r="T12" s="10"/>
      <c r="U12" s="10"/>
      <c r="V12" s="10"/>
      <c r="W12" s="10"/>
      <c r="X12" s="10"/>
      <c r="Y12" s="10"/>
      <c r="Z12" s="10"/>
      <c r="AA12" s="10"/>
    </row>
    <row r="13" spans="1:27" ht="43.5" customHeight="1" x14ac:dyDescent="0.15">
      <c r="A13" s="9"/>
      <c r="B13" s="23" t="s">
        <v>49</v>
      </c>
      <c r="C13" s="24">
        <v>0</v>
      </c>
      <c r="D13" s="25">
        <v>0</v>
      </c>
      <c r="E13" s="25">
        <v>0</v>
      </c>
      <c r="F13" s="25">
        <v>0</v>
      </c>
      <c r="G13" s="25">
        <v>0</v>
      </c>
      <c r="H13" s="25">
        <v>0</v>
      </c>
      <c r="I13" s="312"/>
      <c r="J13" s="25">
        <v>0</v>
      </c>
      <c r="K13" s="25">
        <v>0</v>
      </c>
      <c r="L13" s="25">
        <v>0</v>
      </c>
      <c r="M13" s="25">
        <v>0</v>
      </c>
      <c r="N13" s="26">
        <v>0</v>
      </c>
      <c r="O13" s="27">
        <f t="shared" si="0"/>
        <v>0</v>
      </c>
      <c r="P13" s="28"/>
      <c r="Q13" s="10"/>
      <c r="R13" s="10"/>
      <c r="S13" s="10"/>
      <c r="T13" s="10"/>
      <c r="U13" s="10"/>
      <c r="V13" s="10"/>
      <c r="W13" s="10"/>
      <c r="X13" s="10"/>
      <c r="Y13" s="10"/>
      <c r="Z13" s="10"/>
      <c r="AA13" s="10"/>
    </row>
    <row r="14" spans="1:27" ht="43.5" customHeight="1" thickBot="1" x14ac:dyDescent="0.2">
      <c r="A14" s="9"/>
      <c r="B14" s="31" t="s">
        <v>50</v>
      </c>
      <c r="C14" s="32">
        <v>18265292</v>
      </c>
      <c r="D14" s="33">
        <v>10764834</v>
      </c>
      <c r="E14" s="33">
        <v>3813242</v>
      </c>
      <c r="F14" s="33">
        <v>6168180</v>
      </c>
      <c r="G14" s="33">
        <v>0</v>
      </c>
      <c r="H14" s="33">
        <v>5911680</v>
      </c>
      <c r="I14" s="314">
        <v>26354379</v>
      </c>
      <c r="J14" s="33">
        <v>6224569</v>
      </c>
      <c r="K14" s="33">
        <v>38280837</v>
      </c>
      <c r="L14" s="33">
        <v>0</v>
      </c>
      <c r="M14" s="33">
        <v>0</v>
      </c>
      <c r="N14" s="34">
        <v>0</v>
      </c>
      <c r="O14" s="35">
        <f t="shared" si="0"/>
        <v>32843368</v>
      </c>
      <c r="P14" s="203" t="s">
        <v>51</v>
      </c>
      <c r="Q14" s="10"/>
      <c r="R14" s="10"/>
      <c r="S14" s="10"/>
      <c r="T14" s="10"/>
      <c r="U14" s="10"/>
      <c r="V14" s="10"/>
      <c r="W14" s="10"/>
      <c r="X14" s="10"/>
      <c r="Y14" s="10"/>
      <c r="Z14" s="10"/>
      <c r="AA14" s="10"/>
    </row>
    <row r="15" spans="1:27" ht="37.5" customHeight="1" thickBot="1" x14ac:dyDescent="0.2">
      <c r="A15" s="9"/>
      <c r="B15" s="36" t="s">
        <v>52</v>
      </c>
      <c r="C15" s="37">
        <f t="shared" ref="C15:O15" si="1">SUM(C5:C14)</f>
        <v>279402739</v>
      </c>
      <c r="D15" s="38">
        <f>SUM(D5:D14)</f>
        <v>891198864</v>
      </c>
      <c r="E15" s="38">
        <f t="shared" si="1"/>
        <v>327166207</v>
      </c>
      <c r="F15" s="38">
        <f t="shared" si="1"/>
        <v>108891403</v>
      </c>
      <c r="G15" s="38">
        <f t="shared" si="1"/>
        <v>113666277</v>
      </c>
      <c r="H15" s="38">
        <f t="shared" si="1"/>
        <v>77484740</v>
      </c>
      <c r="I15" s="38">
        <f>SUM(I5:I14)</f>
        <v>853514134</v>
      </c>
      <c r="J15" s="38">
        <f t="shared" si="1"/>
        <v>909076270</v>
      </c>
      <c r="K15" s="38">
        <f t="shared" si="1"/>
        <v>53878186</v>
      </c>
      <c r="L15" s="38">
        <f t="shared" si="1"/>
        <v>0</v>
      </c>
      <c r="M15" s="38">
        <f t="shared" si="1"/>
        <v>0</v>
      </c>
      <c r="N15" s="38">
        <f t="shared" si="1"/>
        <v>0</v>
      </c>
      <c r="O15" s="39">
        <f t="shared" si="1"/>
        <v>1497767810</v>
      </c>
      <c r="P15" s="40"/>
      <c r="Q15" s="10"/>
      <c r="R15" s="10"/>
      <c r="S15" s="10"/>
      <c r="T15" s="10"/>
      <c r="U15" s="10"/>
      <c r="V15" s="10"/>
      <c r="W15" s="10"/>
      <c r="X15" s="10"/>
      <c r="Y15" s="10"/>
      <c r="Z15" s="10"/>
      <c r="AA15" s="10"/>
    </row>
    <row r="16" spans="1:27" ht="19.899999999999999" customHeight="1" x14ac:dyDescent="0.15">
      <c r="A16" s="9"/>
      <c r="B16" s="41"/>
      <c r="C16" s="9"/>
      <c r="D16" s="9"/>
      <c r="E16" s="9"/>
      <c r="F16" s="9"/>
      <c r="G16" s="9"/>
      <c r="H16" s="9"/>
      <c r="I16" s="9"/>
      <c r="J16" s="9"/>
      <c r="K16" s="9"/>
      <c r="L16" s="9"/>
      <c r="M16" s="9"/>
      <c r="N16" s="9"/>
      <c r="O16" s="9"/>
      <c r="P16" s="9"/>
      <c r="Q16" s="10"/>
      <c r="R16" s="10"/>
      <c r="S16" s="10"/>
      <c r="T16" s="10"/>
      <c r="U16" s="10"/>
      <c r="V16" s="10"/>
      <c r="W16" s="10"/>
      <c r="X16" s="10"/>
      <c r="Y16" s="10"/>
      <c r="Z16" s="10"/>
      <c r="AA16" s="10"/>
    </row>
    <row r="17" spans="1:27" ht="19.899999999999999" customHeight="1" thickBot="1" x14ac:dyDescent="0.2">
      <c r="A17" s="9"/>
      <c r="B17" s="41"/>
      <c r="C17" s="9"/>
      <c r="D17" s="9"/>
      <c r="E17" s="9"/>
      <c r="F17" s="9"/>
      <c r="G17" s="9"/>
      <c r="H17" s="9"/>
      <c r="I17" s="9"/>
      <c r="J17" s="9"/>
      <c r="K17" s="9"/>
      <c r="L17" s="9"/>
      <c r="M17" s="9"/>
      <c r="N17" s="9"/>
      <c r="O17" s="9"/>
      <c r="P17" s="9"/>
      <c r="Q17" s="10"/>
      <c r="R17" s="10"/>
      <c r="S17" s="10"/>
      <c r="T17" s="10"/>
      <c r="U17" s="10"/>
      <c r="V17" s="10"/>
      <c r="W17" s="10"/>
      <c r="X17" s="10"/>
      <c r="Y17" s="10"/>
      <c r="Z17" s="10"/>
      <c r="AA17" s="10"/>
    </row>
    <row r="18" spans="1:27" ht="19.899999999999999" customHeight="1" thickBot="1" x14ac:dyDescent="0.2">
      <c r="A18" s="9"/>
      <c r="B18" s="432" t="s">
        <v>53</v>
      </c>
      <c r="C18" s="433"/>
      <c r="D18" s="433"/>
      <c r="E18" s="433"/>
      <c r="F18" s="433"/>
      <c r="G18" s="433"/>
      <c r="H18" s="433"/>
      <c r="I18" s="433"/>
      <c r="J18" s="433"/>
      <c r="K18" s="433"/>
      <c r="L18" s="433"/>
      <c r="M18" s="433"/>
      <c r="N18" s="433"/>
      <c r="O18" s="433"/>
      <c r="P18" s="434"/>
      <c r="Q18" s="10"/>
      <c r="R18" s="10"/>
      <c r="S18" s="10"/>
      <c r="T18" s="10"/>
      <c r="U18" s="10"/>
      <c r="V18" s="10"/>
      <c r="W18" s="10"/>
      <c r="X18" s="10"/>
      <c r="Y18" s="10"/>
      <c r="Z18" s="10"/>
      <c r="AA18" s="10"/>
    </row>
    <row r="19" spans="1:27" ht="40.5" customHeight="1" thickBot="1" x14ac:dyDescent="0.2">
      <c r="A19" s="9"/>
      <c r="B19" s="42" t="s">
        <v>25</v>
      </c>
      <c r="C19" s="43" t="s">
        <v>26</v>
      </c>
      <c r="D19" s="44" t="s">
        <v>27</v>
      </c>
      <c r="E19" s="44" t="s">
        <v>28</v>
      </c>
      <c r="F19" s="45" t="s">
        <v>29</v>
      </c>
      <c r="G19" s="44" t="s">
        <v>30</v>
      </c>
      <c r="H19" s="44" t="s">
        <v>31</v>
      </c>
      <c r="I19" s="310" t="s">
        <v>32</v>
      </c>
      <c r="J19" s="44" t="s">
        <v>33</v>
      </c>
      <c r="K19" s="44" t="s">
        <v>34</v>
      </c>
      <c r="L19" s="45" t="s">
        <v>35</v>
      </c>
      <c r="M19" s="44" t="s">
        <v>36</v>
      </c>
      <c r="N19" s="46" t="s">
        <v>37</v>
      </c>
      <c r="O19" s="47" t="s">
        <v>54</v>
      </c>
      <c r="P19" s="48" t="s">
        <v>39</v>
      </c>
      <c r="Q19" s="10"/>
      <c r="R19" s="10"/>
      <c r="S19" s="10"/>
      <c r="T19" s="10"/>
      <c r="U19" s="10"/>
      <c r="V19" s="10"/>
      <c r="W19" s="10"/>
      <c r="X19" s="10"/>
      <c r="Y19" s="10"/>
      <c r="Z19" s="10"/>
      <c r="AA19" s="10"/>
    </row>
    <row r="20" spans="1:27" ht="42.75" customHeight="1" x14ac:dyDescent="0.15">
      <c r="A20" s="9"/>
      <c r="B20" s="49" t="s">
        <v>55</v>
      </c>
      <c r="C20" s="50">
        <v>805016448</v>
      </c>
      <c r="D20" s="19">
        <v>961582047</v>
      </c>
      <c r="E20" s="19">
        <v>275102212</v>
      </c>
      <c r="F20" s="19">
        <v>238956808</v>
      </c>
      <c r="G20" s="19">
        <v>161522932</v>
      </c>
      <c r="H20" s="19">
        <v>38597978</v>
      </c>
      <c r="I20" s="311">
        <v>30731672</v>
      </c>
      <c r="J20" s="19">
        <v>110141470</v>
      </c>
      <c r="K20" s="19">
        <v>229907806</v>
      </c>
      <c r="L20" s="19">
        <v>0</v>
      </c>
      <c r="M20" s="19">
        <v>0</v>
      </c>
      <c r="N20" s="51">
        <v>0</v>
      </c>
      <c r="O20" s="52">
        <f>SUM(C20:E20)</f>
        <v>2041700707</v>
      </c>
      <c r="P20" s="53"/>
      <c r="Q20" s="10"/>
      <c r="R20" s="10"/>
      <c r="S20" s="10"/>
      <c r="T20" s="10"/>
      <c r="U20" s="10"/>
      <c r="V20" s="10"/>
      <c r="W20" s="10"/>
      <c r="X20" s="10"/>
      <c r="Y20" s="10"/>
      <c r="Z20" s="10"/>
      <c r="AA20" s="10"/>
    </row>
    <row r="21" spans="1:27" ht="42.75" customHeight="1" x14ac:dyDescent="0.15">
      <c r="A21" s="9"/>
      <c r="B21" s="54" t="s">
        <v>56</v>
      </c>
      <c r="C21" s="55">
        <v>13845339</v>
      </c>
      <c r="D21" s="25">
        <v>49828851</v>
      </c>
      <c r="E21" s="25">
        <v>6888139</v>
      </c>
      <c r="F21" s="25">
        <v>673540</v>
      </c>
      <c r="G21" s="25">
        <v>5556085</v>
      </c>
      <c r="H21" s="25">
        <v>0</v>
      </c>
      <c r="I21" s="312"/>
      <c r="J21" s="25">
        <v>3733115</v>
      </c>
      <c r="K21" s="25">
        <v>5903869</v>
      </c>
      <c r="L21" s="25">
        <v>0</v>
      </c>
      <c r="M21" s="25">
        <v>0</v>
      </c>
      <c r="N21" s="56">
        <v>0</v>
      </c>
      <c r="O21" s="57">
        <f t="shared" ref="O21:O24" si="2">SUM(C21:E21)</f>
        <v>70562329</v>
      </c>
      <c r="P21" s="58"/>
      <c r="Q21" s="10"/>
      <c r="R21" s="10"/>
      <c r="S21" s="10"/>
      <c r="T21" s="10"/>
      <c r="U21" s="10"/>
      <c r="V21" s="10"/>
      <c r="W21" s="10"/>
      <c r="X21" s="10"/>
      <c r="Y21" s="10"/>
      <c r="Z21" s="10"/>
      <c r="AA21" s="10"/>
    </row>
    <row r="22" spans="1:27" ht="42.75" customHeight="1" x14ac:dyDescent="0.15">
      <c r="A22" s="9"/>
      <c r="B22" s="54" t="s">
        <v>57</v>
      </c>
      <c r="C22" s="55">
        <v>0</v>
      </c>
      <c r="D22" s="25">
        <v>0</v>
      </c>
      <c r="E22" s="25">
        <v>0</v>
      </c>
      <c r="F22" s="25">
        <v>0</v>
      </c>
      <c r="G22" s="25">
        <v>0</v>
      </c>
      <c r="H22" s="25">
        <v>0</v>
      </c>
      <c r="I22" s="312"/>
      <c r="J22" s="25">
        <v>0</v>
      </c>
      <c r="K22" s="25">
        <v>0</v>
      </c>
      <c r="L22" s="25">
        <v>0</v>
      </c>
      <c r="M22" s="25">
        <v>0</v>
      </c>
      <c r="N22" s="56">
        <v>0</v>
      </c>
      <c r="O22" s="57">
        <f t="shared" si="2"/>
        <v>0</v>
      </c>
      <c r="P22" s="58" t="s">
        <v>43</v>
      </c>
      <c r="Q22" s="10"/>
      <c r="R22" s="10"/>
      <c r="S22" s="10"/>
      <c r="T22" s="10"/>
      <c r="U22" s="10"/>
      <c r="V22" s="10"/>
      <c r="W22" s="10"/>
      <c r="X22" s="10"/>
      <c r="Y22" s="10"/>
      <c r="Z22" s="10"/>
      <c r="AA22" s="10"/>
    </row>
    <row r="23" spans="1:27" ht="42.75" customHeight="1" x14ac:dyDescent="0.15">
      <c r="A23" s="9"/>
      <c r="B23" s="54" t="s">
        <v>58</v>
      </c>
      <c r="C23" s="55">
        <v>46047329</v>
      </c>
      <c r="D23" s="25">
        <v>45681084</v>
      </c>
      <c r="E23" s="25">
        <v>43158743</v>
      </c>
      <c r="F23" s="25">
        <v>47105466</v>
      </c>
      <c r="G23" s="25">
        <v>54364319</v>
      </c>
      <c r="H23" s="25">
        <v>53823051</v>
      </c>
      <c r="I23" s="312">
        <v>49484981</v>
      </c>
      <c r="J23" s="25">
        <v>51402672</v>
      </c>
      <c r="K23" s="25">
        <v>53712641</v>
      </c>
      <c r="L23" s="25">
        <v>0</v>
      </c>
      <c r="M23" s="25">
        <v>0</v>
      </c>
      <c r="N23" s="56">
        <v>0</v>
      </c>
      <c r="O23" s="57">
        <f t="shared" si="2"/>
        <v>134887156</v>
      </c>
      <c r="P23" s="58"/>
      <c r="Q23" s="10"/>
      <c r="R23" s="10"/>
      <c r="S23" s="10"/>
      <c r="T23" s="10"/>
      <c r="U23" s="10"/>
      <c r="V23" s="10"/>
      <c r="W23" s="10"/>
      <c r="X23" s="10"/>
      <c r="Y23" s="10"/>
      <c r="Z23" s="10"/>
      <c r="AA23" s="10"/>
    </row>
    <row r="24" spans="1:27" ht="42.75" customHeight="1" thickBot="1" x14ac:dyDescent="0.2">
      <c r="A24" s="9"/>
      <c r="B24" s="59" t="s">
        <v>59</v>
      </c>
      <c r="C24" s="60">
        <v>8134634</v>
      </c>
      <c r="D24" s="61">
        <v>12329107</v>
      </c>
      <c r="E24" s="61">
        <v>6011344</v>
      </c>
      <c r="F24" s="61">
        <v>5115282</v>
      </c>
      <c r="G24" s="61">
        <v>9218791</v>
      </c>
      <c r="H24" s="61">
        <v>9174535</v>
      </c>
      <c r="I24" s="313">
        <v>9350552</v>
      </c>
      <c r="J24" s="61">
        <v>15337700</v>
      </c>
      <c r="K24" s="61">
        <v>7573596</v>
      </c>
      <c r="L24" s="61">
        <v>0</v>
      </c>
      <c r="M24" s="61">
        <v>0</v>
      </c>
      <c r="N24" s="62">
        <v>0</v>
      </c>
      <c r="O24" s="63">
        <f t="shared" si="2"/>
        <v>26475085</v>
      </c>
      <c r="P24" s="204" t="s">
        <v>60</v>
      </c>
      <c r="Q24" s="10"/>
      <c r="R24" s="10"/>
      <c r="S24" s="10"/>
      <c r="T24" s="10"/>
      <c r="U24" s="10"/>
      <c r="V24" s="10"/>
      <c r="W24" s="10"/>
      <c r="X24" s="10"/>
      <c r="Y24" s="10"/>
      <c r="Z24" s="10"/>
      <c r="AA24" s="10"/>
    </row>
    <row r="25" spans="1:27" ht="37.5" customHeight="1" thickBot="1" x14ac:dyDescent="0.2">
      <c r="A25" s="9"/>
      <c r="B25" s="64" t="s">
        <v>52</v>
      </c>
      <c r="C25" s="65">
        <f>SUM(C20:C24)</f>
        <v>873043750</v>
      </c>
      <c r="D25" s="66">
        <f t="shared" ref="D25:N25" si="3">SUM(D20:D24)</f>
        <v>1069421089</v>
      </c>
      <c r="E25" s="66">
        <f t="shared" si="3"/>
        <v>331160438</v>
      </c>
      <c r="F25" s="66">
        <f t="shared" si="3"/>
        <v>291851096</v>
      </c>
      <c r="G25" s="66">
        <f t="shared" si="3"/>
        <v>230662127</v>
      </c>
      <c r="H25" s="66">
        <f t="shared" si="3"/>
        <v>101595564</v>
      </c>
      <c r="I25" s="66">
        <f>SUM(I20:I24)</f>
        <v>89567205</v>
      </c>
      <c r="J25" s="66">
        <f t="shared" si="3"/>
        <v>180614957</v>
      </c>
      <c r="K25" s="66">
        <f t="shared" si="3"/>
        <v>297097912</v>
      </c>
      <c r="L25" s="66">
        <f t="shared" si="3"/>
        <v>0</v>
      </c>
      <c r="M25" s="66">
        <f t="shared" si="3"/>
        <v>0</v>
      </c>
      <c r="N25" s="67">
        <f t="shared" si="3"/>
        <v>0</v>
      </c>
      <c r="O25" s="39">
        <f>SUM(O20:O24)</f>
        <v>2273625277</v>
      </c>
      <c r="P25" s="68"/>
      <c r="Q25" s="10"/>
      <c r="R25" s="10"/>
      <c r="S25" s="10"/>
      <c r="T25" s="10"/>
      <c r="U25" s="10"/>
      <c r="V25" s="10"/>
      <c r="W25" s="10"/>
      <c r="X25" s="10"/>
      <c r="Y25" s="10"/>
      <c r="Z25" s="10"/>
      <c r="AA25" s="10"/>
    </row>
    <row r="26" spans="1:27" ht="19.899999999999999" customHeight="1" x14ac:dyDescent="0.15">
      <c r="A26" s="9"/>
      <c r="B26" s="69"/>
      <c r="C26" s="70"/>
      <c r="D26" s="70"/>
      <c r="E26" s="71"/>
      <c r="F26" s="71"/>
      <c r="G26" s="71"/>
      <c r="H26" s="71"/>
      <c r="I26" s="71"/>
      <c r="J26" s="71"/>
      <c r="K26" s="71"/>
      <c r="L26" s="71"/>
      <c r="M26" s="71"/>
      <c r="N26" s="71"/>
      <c r="O26" s="71"/>
      <c r="P26" s="72"/>
      <c r="Q26" s="10"/>
      <c r="R26" s="10"/>
      <c r="S26" s="10"/>
      <c r="T26" s="10"/>
      <c r="U26" s="10"/>
      <c r="V26" s="10"/>
      <c r="W26" s="10"/>
      <c r="X26" s="10"/>
      <c r="Y26" s="10"/>
      <c r="Z26" s="10"/>
      <c r="AA26" s="10"/>
    </row>
    <row r="27" spans="1:27" ht="19.899999999999999" customHeight="1" thickBot="1" x14ac:dyDescent="0.2">
      <c r="A27" s="9"/>
      <c r="B27" s="69"/>
      <c r="C27" s="70"/>
      <c r="D27" s="70"/>
      <c r="E27" s="71"/>
      <c r="F27" s="71"/>
      <c r="G27" s="71"/>
      <c r="H27" s="71"/>
      <c r="I27" s="71"/>
      <c r="J27" s="71"/>
      <c r="K27" s="71"/>
      <c r="L27" s="71"/>
      <c r="M27" s="71"/>
      <c r="N27" s="71"/>
      <c r="O27" s="71"/>
      <c r="P27" s="72"/>
      <c r="Q27" s="10"/>
      <c r="R27" s="10"/>
      <c r="S27" s="10"/>
      <c r="T27" s="10"/>
      <c r="U27" s="10"/>
      <c r="V27" s="10"/>
      <c r="W27" s="10"/>
      <c r="X27" s="10"/>
      <c r="Y27" s="10"/>
      <c r="Z27" s="10"/>
      <c r="AA27" s="10"/>
    </row>
    <row r="28" spans="1:27" ht="19.899999999999999" customHeight="1" thickBot="1" x14ac:dyDescent="0.2">
      <c r="A28" s="9"/>
      <c r="B28" s="432" t="s">
        <v>61</v>
      </c>
      <c r="C28" s="433"/>
      <c r="D28" s="433"/>
      <c r="E28" s="433"/>
      <c r="F28" s="433"/>
      <c r="G28" s="433"/>
      <c r="H28" s="433"/>
      <c r="I28" s="433"/>
      <c r="J28" s="433"/>
      <c r="K28" s="433"/>
      <c r="L28" s="433"/>
      <c r="M28" s="433"/>
      <c r="N28" s="433"/>
      <c r="O28" s="433"/>
      <c r="P28" s="434"/>
      <c r="Q28" s="10"/>
      <c r="R28" s="10"/>
      <c r="S28" s="10"/>
      <c r="T28" s="10"/>
      <c r="U28" s="10"/>
      <c r="V28" s="10"/>
      <c r="W28" s="10"/>
      <c r="X28" s="10"/>
      <c r="Y28" s="10"/>
      <c r="Z28" s="10"/>
      <c r="AA28" s="10"/>
    </row>
    <row r="29" spans="1:27" ht="41.65" customHeight="1" x14ac:dyDescent="0.15">
      <c r="A29" s="9"/>
      <c r="B29" s="428" t="s">
        <v>62</v>
      </c>
      <c r="C29" s="73" t="s">
        <v>26</v>
      </c>
      <c r="D29" s="73" t="s">
        <v>27</v>
      </c>
      <c r="E29" s="73" t="s">
        <v>28</v>
      </c>
      <c r="F29" s="73" t="s">
        <v>29</v>
      </c>
      <c r="G29" s="73" t="s">
        <v>30</v>
      </c>
      <c r="H29" s="73" t="s">
        <v>31</v>
      </c>
      <c r="I29" s="73" t="s">
        <v>32</v>
      </c>
      <c r="J29" s="73" t="s">
        <v>33</v>
      </c>
      <c r="K29" s="73" t="s">
        <v>34</v>
      </c>
      <c r="L29" s="73" t="s">
        <v>35</v>
      </c>
      <c r="M29" s="73" t="s">
        <v>36</v>
      </c>
      <c r="N29" s="73" t="s">
        <v>37</v>
      </c>
      <c r="O29" s="73" t="s">
        <v>63</v>
      </c>
      <c r="P29" s="74" t="s">
        <v>39</v>
      </c>
      <c r="Q29" s="10"/>
      <c r="R29" s="10"/>
      <c r="S29" s="10"/>
      <c r="T29" s="10"/>
      <c r="U29" s="10"/>
      <c r="V29" s="10"/>
      <c r="W29" s="10"/>
      <c r="X29" s="10"/>
      <c r="Y29" s="10"/>
      <c r="Z29" s="10"/>
      <c r="AA29" s="10"/>
    </row>
    <row r="30" spans="1:27" ht="53.25" customHeight="1" thickBot="1" x14ac:dyDescent="0.2">
      <c r="A30" s="9"/>
      <c r="B30" s="429"/>
      <c r="C30" s="75">
        <f>C15-C25</f>
        <v>-593641011</v>
      </c>
      <c r="D30" s="75">
        <f t="shared" ref="D30:O30" si="4">D15-D25</f>
        <v>-178222225</v>
      </c>
      <c r="E30" s="75">
        <f t="shared" si="4"/>
        <v>-3994231</v>
      </c>
      <c r="F30" s="75">
        <f t="shared" si="4"/>
        <v>-182959693</v>
      </c>
      <c r="G30" s="75">
        <f t="shared" si="4"/>
        <v>-116995850</v>
      </c>
      <c r="H30" s="75">
        <f t="shared" si="4"/>
        <v>-24110824</v>
      </c>
      <c r="I30" s="75">
        <f>I15-I25</f>
        <v>763946929</v>
      </c>
      <c r="J30" s="75">
        <f t="shared" si="4"/>
        <v>728461313</v>
      </c>
      <c r="K30" s="75">
        <f t="shared" si="4"/>
        <v>-243219726</v>
      </c>
      <c r="L30" s="75">
        <f t="shared" si="4"/>
        <v>0</v>
      </c>
      <c r="M30" s="75">
        <f t="shared" si="4"/>
        <v>0</v>
      </c>
      <c r="N30" s="75">
        <f t="shared" si="4"/>
        <v>0</v>
      </c>
      <c r="O30" s="75">
        <f t="shared" si="4"/>
        <v>-775857467</v>
      </c>
      <c r="P30" s="205" t="s">
        <v>64</v>
      </c>
      <c r="Q30" s="10"/>
      <c r="R30" s="10"/>
      <c r="S30" s="10"/>
      <c r="T30" s="10"/>
      <c r="U30" s="10"/>
      <c r="V30" s="10"/>
      <c r="W30" s="10"/>
      <c r="X30" s="10"/>
      <c r="Y30" s="10"/>
      <c r="Z30" s="10"/>
      <c r="AA30" s="10"/>
    </row>
    <row r="31" spans="1:27" ht="30.75" customHeight="1" x14ac:dyDescent="0.15">
      <c r="A31" s="9"/>
      <c r="B31" s="76"/>
      <c r="C31" s="70"/>
      <c r="D31" s="70"/>
      <c r="E31" s="71"/>
      <c r="F31" s="71"/>
      <c r="G31" s="71"/>
      <c r="H31" s="71"/>
      <c r="I31" s="71"/>
      <c r="J31" s="71"/>
      <c r="K31" s="71"/>
      <c r="L31" s="71"/>
      <c r="M31" s="71"/>
      <c r="N31" s="71"/>
      <c r="O31" s="71"/>
      <c r="P31" s="72"/>
      <c r="Q31" s="10"/>
      <c r="R31" s="10"/>
      <c r="S31" s="10"/>
      <c r="T31" s="10"/>
      <c r="U31" s="10"/>
      <c r="V31" s="10"/>
      <c r="W31" s="10"/>
      <c r="X31" s="10"/>
      <c r="Y31" s="10"/>
      <c r="Z31" s="10"/>
      <c r="AA31" s="10"/>
    </row>
    <row r="32" spans="1:27" ht="13.5" customHeight="1" x14ac:dyDescent="0.15">
      <c r="A32" s="10"/>
      <c r="B32" s="10"/>
      <c r="C32" s="10"/>
      <c r="D32" s="10"/>
      <c r="E32" s="10"/>
      <c r="F32" s="10"/>
      <c r="G32" s="10"/>
      <c r="H32" s="10"/>
      <c r="I32" s="10"/>
      <c r="J32" s="10"/>
      <c r="K32" s="10"/>
      <c r="L32" s="10"/>
      <c r="M32" s="10"/>
      <c r="N32" s="10"/>
      <c r="O32" s="10"/>
      <c r="P32" s="10"/>
      <c r="Q32" s="10"/>
      <c r="R32" s="10"/>
      <c r="S32" s="10"/>
      <c r="T32" s="10"/>
      <c r="U32" s="10"/>
      <c r="V32" s="10"/>
      <c r="W32" s="10"/>
      <c r="X32" s="10"/>
      <c r="Y32" s="10"/>
      <c r="Z32" s="10"/>
      <c r="AA32" s="10"/>
    </row>
    <row r="33" spans="1:27" ht="12.75" customHeight="1" x14ac:dyDescent="0.15">
      <c r="A33" s="10"/>
      <c r="C33" s="10"/>
      <c r="D33" s="10"/>
      <c r="E33" s="10"/>
      <c r="F33" s="10"/>
      <c r="G33" s="10"/>
      <c r="H33" s="10"/>
      <c r="I33" s="10"/>
      <c r="J33" s="10"/>
      <c r="K33" s="10"/>
      <c r="L33" s="10"/>
      <c r="M33" s="10"/>
      <c r="N33" s="10"/>
      <c r="O33" s="10"/>
      <c r="P33" s="10"/>
      <c r="Q33" s="10"/>
      <c r="R33" s="10"/>
      <c r="S33" s="10"/>
      <c r="T33" s="10"/>
      <c r="U33" s="10"/>
      <c r="V33" s="10"/>
      <c r="W33" s="10"/>
      <c r="X33" s="10"/>
      <c r="Y33" s="10"/>
      <c r="Z33" s="10"/>
      <c r="AA33" s="10"/>
    </row>
    <row r="34" spans="1:27" ht="12.75" customHeight="1" x14ac:dyDescent="0.15">
      <c r="A34" s="10"/>
      <c r="C34" s="10"/>
      <c r="D34" s="10"/>
      <c r="E34" s="10"/>
      <c r="F34" s="10"/>
      <c r="G34" s="10"/>
      <c r="H34" s="10"/>
      <c r="I34" s="10"/>
      <c r="J34" s="10"/>
      <c r="K34" s="10"/>
      <c r="L34" s="10"/>
      <c r="M34" s="10"/>
      <c r="N34" s="10"/>
      <c r="O34" s="10"/>
      <c r="P34" s="10"/>
      <c r="Q34" s="10"/>
      <c r="R34" s="10"/>
      <c r="S34" s="10"/>
      <c r="T34" s="10"/>
      <c r="U34" s="10"/>
      <c r="V34" s="10"/>
      <c r="W34" s="10"/>
      <c r="X34" s="10"/>
      <c r="Y34" s="10"/>
      <c r="Z34" s="10"/>
      <c r="AA34" s="10"/>
    </row>
    <row r="35" spans="1:27" ht="12.75" customHeight="1" x14ac:dyDescent="0.15">
      <c r="A35" s="10"/>
      <c r="C35" s="10"/>
      <c r="D35" s="10"/>
      <c r="E35" s="10"/>
      <c r="F35" s="10"/>
      <c r="G35" s="10"/>
      <c r="H35" s="10"/>
      <c r="I35" s="10"/>
      <c r="J35" s="10"/>
      <c r="K35" s="10"/>
      <c r="L35" s="10"/>
      <c r="M35" s="10"/>
      <c r="N35" s="10"/>
      <c r="O35" s="10"/>
      <c r="P35" s="10"/>
      <c r="Q35" s="10"/>
      <c r="R35" s="10"/>
      <c r="S35" s="10"/>
      <c r="T35" s="10"/>
      <c r="U35" s="10"/>
      <c r="V35" s="10"/>
      <c r="W35" s="10"/>
      <c r="X35" s="10"/>
      <c r="Y35" s="10"/>
      <c r="Z35" s="10"/>
      <c r="AA35" s="10"/>
    </row>
    <row r="36" spans="1:27" ht="12.75" customHeight="1" x14ac:dyDescent="0.15">
      <c r="A36" s="10"/>
      <c r="C36" s="10"/>
      <c r="D36" s="10"/>
      <c r="E36" s="10"/>
      <c r="F36" s="10"/>
      <c r="G36" s="10"/>
      <c r="H36" s="10"/>
      <c r="I36" s="10"/>
      <c r="J36" s="10"/>
      <c r="K36" s="10"/>
      <c r="L36" s="10"/>
      <c r="M36" s="10"/>
      <c r="N36" s="10"/>
      <c r="O36" s="10"/>
      <c r="P36" s="10"/>
      <c r="Q36" s="10"/>
      <c r="R36" s="10"/>
      <c r="S36" s="10"/>
      <c r="T36" s="10"/>
      <c r="U36" s="10"/>
      <c r="V36" s="10"/>
      <c r="W36" s="10"/>
      <c r="X36" s="10"/>
      <c r="Y36" s="10"/>
      <c r="Z36" s="10"/>
      <c r="AA36" s="10"/>
    </row>
    <row r="37" spans="1:27" ht="12.75" customHeight="1" x14ac:dyDescent="0.15">
      <c r="A37" s="10"/>
      <c r="B37" s="10"/>
      <c r="C37" s="10"/>
      <c r="D37" s="10"/>
      <c r="E37" s="10"/>
      <c r="F37" s="10"/>
      <c r="G37" s="10"/>
      <c r="H37" s="10"/>
      <c r="I37" s="10"/>
      <c r="J37" s="10"/>
      <c r="K37" s="10"/>
      <c r="L37" s="10"/>
      <c r="M37" s="10"/>
      <c r="N37" s="10"/>
      <c r="O37" s="10"/>
      <c r="P37" s="10"/>
      <c r="Q37" s="10"/>
      <c r="R37" s="10"/>
      <c r="S37" s="10"/>
      <c r="T37" s="10"/>
      <c r="U37" s="10"/>
      <c r="V37" s="10"/>
      <c r="W37" s="10"/>
      <c r="X37" s="10"/>
      <c r="Y37" s="10"/>
      <c r="Z37" s="10"/>
      <c r="AA37" s="10"/>
    </row>
    <row r="38" spans="1:27" ht="12.75" customHeight="1" x14ac:dyDescent="0.15">
      <c r="A38" s="10"/>
      <c r="B38" s="10"/>
      <c r="C38" s="10"/>
      <c r="D38" s="10"/>
      <c r="E38" s="10"/>
      <c r="F38" s="10"/>
      <c r="G38" s="10"/>
      <c r="H38" s="10"/>
      <c r="I38" s="10"/>
      <c r="J38" s="10"/>
      <c r="K38" s="10"/>
      <c r="L38" s="10"/>
      <c r="M38" s="10"/>
      <c r="N38" s="10"/>
      <c r="O38" s="10"/>
      <c r="P38" s="10"/>
      <c r="Q38" s="10"/>
      <c r="R38" s="10"/>
      <c r="S38" s="10"/>
      <c r="T38" s="10"/>
      <c r="U38" s="10"/>
      <c r="V38" s="10"/>
      <c r="W38" s="10"/>
      <c r="X38" s="10"/>
      <c r="Y38" s="10"/>
      <c r="Z38" s="10"/>
      <c r="AA38" s="10"/>
    </row>
    <row r="39" spans="1:27" ht="12.75" customHeight="1" x14ac:dyDescent="0.15">
      <c r="A39" s="10"/>
      <c r="B39" s="10"/>
      <c r="C39" s="10"/>
      <c r="D39" s="10"/>
      <c r="E39" s="10"/>
      <c r="F39" s="10"/>
      <c r="G39" s="10"/>
      <c r="H39" s="10"/>
      <c r="I39" s="10"/>
      <c r="J39" s="10"/>
      <c r="K39" s="10"/>
      <c r="L39" s="10"/>
      <c r="M39" s="10"/>
      <c r="N39" s="10"/>
      <c r="O39" s="10"/>
      <c r="P39" s="10"/>
      <c r="Q39" s="10"/>
      <c r="R39" s="10"/>
      <c r="S39" s="10"/>
      <c r="T39" s="10"/>
      <c r="U39" s="10"/>
      <c r="V39" s="10"/>
      <c r="W39" s="10"/>
      <c r="X39" s="10"/>
      <c r="Y39" s="10"/>
      <c r="Z39" s="10"/>
      <c r="AA39" s="10"/>
    </row>
    <row r="40" spans="1:27" ht="12.75" customHeight="1" x14ac:dyDescent="0.15">
      <c r="A40" s="10"/>
      <c r="B40" s="10"/>
      <c r="C40" s="10"/>
      <c r="D40" s="10"/>
      <c r="E40" s="10"/>
      <c r="F40" s="10"/>
      <c r="G40" s="10"/>
      <c r="H40" s="10"/>
      <c r="I40" s="10"/>
      <c r="J40" s="10"/>
      <c r="K40" s="10"/>
      <c r="L40" s="10"/>
      <c r="M40" s="10"/>
      <c r="N40" s="10"/>
      <c r="O40" s="10"/>
      <c r="P40" s="10"/>
      <c r="Q40" s="10"/>
      <c r="R40" s="10"/>
      <c r="S40" s="10"/>
      <c r="T40" s="10"/>
      <c r="U40" s="10"/>
      <c r="V40" s="10"/>
      <c r="W40" s="10"/>
      <c r="X40" s="10"/>
      <c r="Y40" s="10"/>
      <c r="Z40" s="10"/>
      <c r="AA40" s="10"/>
    </row>
    <row r="41" spans="1:27" ht="12.75" customHeight="1" x14ac:dyDescent="0.15">
      <c r="A41" s="10"/>
      <c r="B41" s="10"/>
      <c r="C41" s="10"/>
      <c r="D41" s="10"/>
      <c r="E41" s="10"/>
      <c r="F41" s="10"/>
      <c r="G41" s="10"/>
      <c r="H41" s="10"/>
      <c r="I41" s="10"/>
      <c r="J41" s="10"/>
      <c r="K41" s="10"/>
      <c r="L41" s="10"/>
      <c r="M41" s="10"/>
      <c r="N41" s="10"/>
      <c r="O41" s="10"/>
      <c r="P41" s="10"/>
      <c r="Q41" s="10"/>
      <c r="R41" s="10"/>
      <c r="S41" s="10"/>
      <c r="T41" s="10"/>
      <c r="U41" s="10"/>
      <c r="V41" s="10"/>
      <c r="W41" s="10"/>
      <c r="X41" s="10"/>
      <c r="Y41" s="10"/>
      <c r="Z41" s="10"/>
      <c r="AA41" s="10"/>
    </row>
    <row r="42" spans="1:27" ht="12.75" customHeight="1" x14ac:dyDescent="0.15">
      <c r="A42" s="10"/>
      <c r="B42" s="10"/>
      <c r="C42" s="10"/>
      <c r="D42" s="10"/>
      <c r="E42" s="10"/>
      <c r="F42" s="10"/>
      <c r="G42" s="10"/>
      <c r="H42" s="10"/>
      <c r="I42" s="10"/>
      <c r="J42" s="10"/>
      <c r="K42" s="10"/>
      <c r="L42" s="10"/>
      <c r="M42" s="10"/>
      <c r="N42" s="10"/>
      <c r="O42" s="10"/>
      <c r="P42" s="10"/>
      <c r="Q42" s="10"/>
      <c r="R42" s="10"/>
      <c r="S42" s="10"/>
      <c r="T42" s="10"/>
      <c r="U42" s="10"/>
      <c r="V42" s="10"/>
      <c r="W42" s="10"/>
      <c r="X42" s="10"/>
      <c r="Y42" s="10"/>
      <c r="Z42" s="10"/>
      <c r="AA42" s="10"/>
    </row>
    <row r="43" spans="1:27" ht="12.75" customHeight="1" x14ac:dyDescent="0.15">
      <c r="A43" s="10"/>
      <c r="B43" s="10"/>
      <c r="C43" s="10"/>
      <c r="D43" s="10"/>
      <c r="E43" s="10"/>
      <c r="F43" s="10"/>
      <c r="G43" s="10"/>
      <c r="H43" s="10"/>
      <c r="I43" s="10"/>
      <c r="J43" s="10"/>
      <c r="K43" s="10"/>
      <c r="L43" s="10"/>
      <c r="M43" s="10"/>
      <c r="N43" s="10"/>
      <c r="O43" s="10"/>
      <c r="P43" s="10"/>
      <c r="Q43" s="10"/>
      <c r="R43" s="10"/>
      <c r="S43" s="10"/>
      <c r="T43" s="10"/>
      <c r="U43" s="10"/>
      <c r="V43" s="10"/>
      <c r="W43" s="10"/>
      <c r="X43" s="10"/>
      <c r="Y43" s="10"/>
      <c r="Z43" s="10"/>
      <c r="AA43" s="10"/>
    </row>
    <row r="44" spans="1:27" ht="12.75" customHeight="1" x14ac:dyDescent="0.15">
      <c r="A44" s="10"/>
      <c r="B44" s="10"/>
      <c r="C44" s="10"/>
      <c r="D44" s="10"/>
      <c r="E44" s="10"/>
      <c r="F44" s="10"/>
      <c r="G44" s="10"/>
      <c r="H44" s="10"/>
      <c r="I44" s="10"/>
      <c r="J44" s="10"/>
      <c r="K44" s="10"/>
      <c r="L44" s="10"/>
      <c r="M44" s="10"/>
      <c r="N44" s="10"/>
      <c r="O44" s="10"/>
      <c r="P44" s="10"/>
      <c r="Q44" s="10"/>
      <c r="R44" s="10"/>
      <c r="S44" s="10"/>
      <c r="T44" s="10"/>
      <c r="U44" s="10"/>
      <c r="V44" s="10"/>
      <c r="W44" s="10"/>
      <c r="X44" s="10"/>
      <c r="Y44" s="10"/>
      <c r="Z44" s="10"/>
      <c r="AA44" s="10"/>
    </row>
    <row r="45" spans="1:27" ht="12.75" customHeight="1" x14ac:dyDescent="0.15">
      <c r="A45" s="10"/>
      <c r="B45" s="10"/>
      <c r="C45" s="10"/>
      <c r="D45" s="10"/>
      <c r="E45" s="10"/>
      <c r="F45" s="10"/>
      <c r="G45" s="10"/>
      <c r="H45" s="10"/>
      <c r="I45" s="10"/>
      <c r="J45" s="10"/>
      <c r="K45" s="10"/>
      <c r="L45" s="10"/>
      <c r="M45" s="10"/>
      <c r="N45" s="10"/>
      <c r="O45" s="10"/>
      <c r="P45" s="10"/>
      <c r="Q45" s="10"/>
      <c r="R45" s="10"/>
      <c r="S45" s="10"/>
      <c r="T45" s="10"/>
      <c r="U45" s="10"/>
      <c r="V45" s="10"/>
      <c r="W45" s="10"/>
      <c r="X45" s="10"/>
      <c r="Y45" s="10"/>
      <c r="Z45" s="10"/>
      <c r="AA45" s="10"/>
    </row>
    <row r="46" spans="1:27" ht="12.75" customHeight="1" x14ac:dyDescent="0.15">
      <c r="A46" s="10"/>
      <c r="B46" s="10"/>
      <c r="C46" s="10"/>
      <c r="D46" s="10"/>
      <c r="E46" s="10"/>
      <c r="F46" s="10"/>
      <c r="G46" s="10"/>
      <c r="H46" s="10"/>
      <c r="I46" s="10"/>
      <c r="J46" s="10"/>
      <c r="K46" s="10"/>
      <c r="L46" s="10"/>
      <c r="M46" s="10"/>
      <c r="N46" s="10"/>
      <c r="O46" s="10"/>
      <c r="P46" s="10"/>
      <c r="Q46" s="10"/>
      <c r="R46" s="10"/>
      <c r="S46" s="10"/>
      <c r="T46" s="10"/>
      <c r="U46" s="10"/>
      <c r="V46" s="10"/>
      <c r="W46" s="10"/>
      <c r="X46" s="10"/>
      <c r="Y46" s="10"/>
      <c r="Z46" s="10"/>
      <c r="AA46" s="10"/>
    </row>
    <row r="47" spans="1:27" ht="12.75" customHeight="1" x14ac:dyDescent="0.15">
      <c r="A47" s="10"/>
      <c r="B47" s="10"/>
      <c r="C47" s="10"/>
      <c r="D47" s="10"/>
      <c r="E47" s="10"/>
      <c r="F47" s="10"/>
      <c r="G47" s="10"/>
      <c r="H47" s="10"/>
      <c r="I47" s="10"/>
      <c r="J47" s="10"/>
      <c r="K47" s="10"/>
      <c r="L47" s="10"/>
      <c r="M47" s="10"/>
      <c r="N47" s="10"/>
      <c r="O47" s="10"/>
      <c r="P47" s="10"/>
      <c r="Q47" s="10"/>
      <c r="R47" s="10"/>
      <c r="S47" s="10"/>
      <c r="T47" s="10"/>
      <c r="U47" s="10"/>
      <c r="V47" s="10"/>
      <c r="W47" s="10"/>
      <c r="X47" s="10"/>
      <c r="Y47" s="10"/>
      <c r="Z47" s="10"/>
      <c r="AA47" s="10"/>
    </row>
    <row r="48" spans="1:27" ht="12.75" customHeight="1" x14ac:dyDescent="0.15">
      <c r="A48" s="10"/>
      <c r="B48" s="10"/>
      <c r="C48" s="10"/>
      <c r="D48" s="10"/>
      <c r="E48" s="10"/>
      <c r="F48" s="10"/>
      <c r="G48" s="10"/>
      <c r="H48" s="10"/>
      <c r="I48" s="10"/>
      <c r="J48" s="10"/>
      <c r="K48" s="10"/>
      <c r="L48" s="10"/>
      <c r="M48" s="10"/>
      <c r="N48" s="10"/>
      <c r="O48" s="10"/>
      <c r="P48" s="10"/>
      <c r="Q48" s="10"/>
      <c r="R48" s="10"/>
      <c r="S48" s="10"/>
      <c r="T48" s="10"/>
      <c r="U48" s="10"/>
      <c r="V48" s="10"/>
      <c r="W48" s="10"/>
      <c r="X48" s="10"/>
      <c r="Y48" s="10"/>
      <c r="Z48" s="10"/>
      <c r="AA48" s="10"/>
    </row>
    <row r="49" spans="1:27" ht="12.75" customHeight="1" x14ac:dyDescent="0.15">
      <c r="A49" s="10"/>
      <c r="B49" s="10"/>
      <c r="C49" s="10"/>
      <c r="D49" s="10"/>
      <c r="E49" s="10"/>
      <c r="F49" s="10"/>
      <c r="G49" s="10"/>
      <c r="H49" s="10"/>
      <c r="I49" s="10"/>
      <c r="J49" s="10"/>
      <c r="K49" s="10"/>
      <c r="L49" s="10"/>
      <c r="M49" s="10"/>
      <c r="N49" s="10"/>
      <c r="O49" s="10"/>
      <c r="P49" s="10"/>
      <c r="Q49" s="10"/>
      <c r="R49" s="10"/>
      <c r="S49" s="10"/>
      <c r="T49" s="10"/>
      <c r="U49" s="10"/>
      <c r="V49" s="10"/>
      <c r="W49" s="10"/>
      <c r="X49" s="10"/>
      <c r="Y49" s="10"/>
      <c r="Z49" s="10"/>
      <c r="AA49" s="10"/>
    </row>
    <row r="50" spans="1:27" ht="12.75" customHeight="1" x14ac:dyDescent="0.15">
      <c r="A50" s="10"/>
      <c r="B50" s="10"/>
      <c r="C50" s="10"/>
      <c r="D50" s="10"/>
      <c r="E50" s="10"/>
      <c r="F50" s="10"/>
      <c r="G50" s="10"/>
      <c r="H50" s="10"/>
      <c r="I50" s="10"/>
      <c r="J50" s="10"/>
      <c r="K50" s="10"/>
      <c r="L50" s="10"/>
      <c r="M50" s="10"/>
      <c r="N50" s="10"/>
      <c r="O50" s="10"/>
      <c r="P50" s="10"/>
      <c r="Q50" s="10"/>
      <c r="R50" s="10"/>
      <c r="S50" s="10"/>
      <c r="T50" s="10"/>
      <c r="U50" s="10"/>
      <c r="V50" s="10"/>
      <c r="W50" s="10"/>
      <c r="X50" s="10"/>
      <c r="Y50" s="10"/>
      <c r="Z50" s="10"/>
      <c r="AA50" s="10"/>
    </row>
    <row r="51" spans="1:27" ht="12.75" customHeight="1" x14ac:dyDescent="0.15">
      <c r="A51" s="10"/>
      <c r="B51" s="10"/>
      <c r="C51" s="10"/>
      <c r="D51" s="10"/>
      <c r="E51" s="10"/>
      <c r="F51" s="10"/>
      <c r="G51" s="10"/>
      <c r="H51" s="10"/>
      <c r="I51" s="10"/>
      <c r="J51" s="10"/>
      <c r="K51" s="10"/>
      <c r="L51" s="10"/>
      <c r="M51" s="10"/>
      <c r="N51" s="10"/>
      <c r="O51" s="10"/>
      <c r="P51" s="10"/>
      <c r="Q51" s="10"/>
      <c r="R51" s="10"/>
      <c r="S51" s="10"/>
      <c r="T51" s="10"/>
      <c r="U51" s="10"/>
      <c r="V51" s="10"/>
      <c r="W51" s="10"/>
      <c r="X51" s="10"/>
      <c r="Y51" s="10"/>
      <c r="Z51" s="10"/>
      <c r="AA51" s="10"/>
    </row>
    <row r="52" spans="1:27" ht="12.75" customHeight="1" x14ac:dyDescent="0.15">
      <c r="A52" s="10"/>
      <c r="B52" s="10"/>
      <c r="C52" s="10"/>
      <c r="D52" s="10"/>
      <c r="E52" s="10"/>
      <c r="F52" s="10"/>
      <c r="G52" s="10"/>
      <c r="H52" s="10"/>
      <c r="I52" s="10"/>
      <c r="J52" s="10"/>
      <c r="K52" s="10"/>
      <c r="L52" s="10"/>
      <c r="M52" s="10"/>
      <c r="N52" s="10"/>
      <c r="O52" s="10"/>
      <c r="P52" s="10"/>
      <c r="Q52" s="10"/>
      <c r="R52" s="10"/>
      <c r="S52" s="10"/>
      <c r="T52" s="10"/>
      <c r="U52" s="10"/>
      <c r="V52" s="10"/>
      <c r="W52" s="10"/>
      <c r="X52" s="10"/>
      <c r="Y52" s="10"/>
      <c r="Z52" s="10"/>
      <c r="AA52" s="10"/>
    </row>
    <row r="53" spans="1:27" ht="12.75" customHeight="1" x14ac:dyDescent="0.15">
      <c r="A53" s="10"/>
      <c r="B53" s="10"/>
      <c r="C53" s="10"/>
      <c r="D53" s="10"/>
      <c r="E53" s="10"/>
      <c r="F53" s="10"/>
      <c r="G53" s="10"/>
      <c r="H53" s="10"/>
      <c r="I53" s="10"/>
      <c r="J53" s="10"/>
      <c r="K53" s="10"/>
      <c r="L53" s="10"/>
      <c r="M53" s="10"/>
      <c r="N53" s="10"/>
      <c r="O53" s="10"/>
      <c r="P53" s="10"/>
      <c r="Q53" s="10"/>
      <c r="R53" s="10"/>
      <c r="S53" s="10"/>
      <c r="T53" s="10"/>
      <c r="U53" s="10"/>
      <c r="V53" s="10"/>
      <c r="W53" s="10"/>
      <c r="X53" s="10"/>
      <c r="Y53" s="10"/>
      <c r="Z53" s="10"/>
      <c r="AA53" s="10"/>
    </row>
    <row r="54" spans="1:27" ht="12.75" customHeight="1" x14ac:dyDescent="0.15">
      <c r="A54" s="10"/>
      <c r="B54" s="10"/>
      <c r="C54" s="10"/>
      <c r="D54" s="10"/>
      <c r="E54" s="10"/>
      <c r="F54" s="10"/>
      <c r="G54" s="10"/>
      <c r="H54" s="10"/>
      <c r="I54" s="10"/>
      <c r="J54" s="10"/>
      <c r="K54" s="10"/>
      <c r="L54" s="10"/>
      <c r="M54" s="10"/>
      <c r="N54" s="10"/>
      <c r="O54" s="10"/>
      <c r="P54" s="10"/>
      <c r="Q54" s="10"/>
      <c r="R54" s="10"/>
      <c r="S54" s="10"/>
      <c r="T54" s="10"/>
      <c r="U54" s="10"/>
      <c r="V54" s="10"/>
      <c r="W54" s="10"/>
      <c r="X54" s="10"/>
      <c r="Y54" s="10"/>
      <c r="Z54" s="10"/>
      <c r="AA54" s="10"/>
    </row>
    <row r="55" spans="1:27" ht="12.75" customHeight="1" x14ac:dyDescent="0.15">
      <c r="A55" s="10"/>
      <c r="B55" s="10"/>
      <c r="C55" s="10"/>
      <c r="D55" s="10"/>
      <c r="E55" s="10"/>
      <c r="F55" s="10"/>
      <c r="G55" s="10"/>
      <c r="H55" s="10"/>
      <c r="I55" s="10"/>
      <c r="J55" s="10"/>
      <c r="K55" s="10"/>
      <c r="L55" s="10"/>
      <c r="M55" s="10"/>
      <c r="N55" s="10"/>
      <c r="O55" s="10"/>
      <c r="P55" s="10"/>
      <c r="Q55" s="10"/>
      <c r="R55" s="10"/>
      <c r="S55" s="10"/>
      <c r="T55" s="10"/>
      <c r="U55" s="10"/>
      <c r="V55" s="10"/>
      <c r="W55" s="10"/>
      <c r="X55" s="10"/>
      <c r="Y55" s="10"/>
      <c r="Z55" s="10"/>
      <c r="AA55" s="10"/>
    </row>
    <row r="56" spans="1:27" ht="12.75" customHeight="1" x14ac:dyDescent="0.15">
      <c r="A56" s="10"/>
      <c r="B56" s="10"/>
      <c r="C56" s="10"/>
      <c r="D56" s="10"/>
      <c r="E56" s="10"/>
      <c r="F56" s="10"/>
      <c r="G56" s="10"/>
      <c r="H56" s="10"/>
      <c r="I56" s="10"/>
      <c r="J56" s="10"/>
      <c r="K56" s="10"/>
      <c r="L56" s="10"/>
      <c r="M56" s="10"/>
      <c r="N56" s="10"/>
      <c r="O56" s="10"/>
      <c r="P56" s="10"/>
      <c r="Q56" s="10"/>
      <c r="R56" s="10"/>
      <c r="S56" s="10"/>
      <c r="T56" s="10"/>
      <c r="U56" s="10"/>
      <c r="V56" s="10"/>
      <c r="W56" s="10"/>
      <c r="X56" s="10"/>
      <c r="Y56" s="10"/>
      <c r="Z56" s="10"/>
      <c r="AA56" s="10"/>
    </row>
    <row r="57" spans="1:27" ht="12.75" customHeight="1" x14ac:dyDescent="0.15">
      <c r="A57" s="10"/>
      <c r="B57" s="10"/>
      <c r="C57" s="10"/>
      <c r="D57" s="10"/>
      <c r="E57" s="10"/>
      <c r="F57" s="10"/>
      <c r="G57" s="10"/>
      <c r="H57" s="10"/>
      <c r="I57" s="10"/>
      <c r="J57" s="10"/>
      <c r="K57" s="10"/>
      <c r="L57" s="10"/>
      <c r="M57" s="10"/>
      <c r="N57" s="10"/>
      <c r="O57" s="10"/>
      <c r="P57" s="10"/>
      <c r="Q57" s="10"/>
      <c r="R57" s="10"/>
      <c r="S57" s="10"/>
      <c r="T57" s="10"/>
      <c r="U57" s="10"/>
      <c r="V57" s="10"/>
      <c r="W57" s="10"/>
      <c r="X57" s="10"/>
      <c r="Y57" s="10"/>
      <c r="Z57" s="10"/>
      <c r="AA57" s="10"/>
    </row>
    <row r="58" spans="1:27" ht="12.75" customHeight="1" x14ac:dyDescent="0.15">
      <c r="A58" s="10"/>
      <c r="B58" s="10"/>
      <c r="C58" s="10"/>
      <c r="D58" s="10"/>
      <c r="E58" s="10"/>
      <c r="F58" s="10"/>
      <c r="G58" s="10"/>
      <c r="H58" s="10"/>
      <c r="I58" s="10"/>
      <c r="J58" s="10"/>
      <c r="K58" s="10"/>
      <c r="L58" s="10"/>
      <c r="M58" s="10"/>
      <c r="N58" s="10"/>
      <c r="O58" s="10"/>
      <c r="P58" s="10"/>
      <c r="Q58" s="10"/>
      <c r="R58" s="10"/>
      <c r="S58" s="10"/>
      <c r="T58" s="10"/>
      <c r="U58" s="10"/>
      <c r="V58" s="10"/>
      <c r="W58" s="10"/>
      <c r="X58" s="10"/>
      <c r="Y58" s="10"/>
      <c r="Z58" s="10"/>
      <c r="AA58" s="10"/>
    </row>
    <row r="59" spans="1:27" ht="12.75" customHeight="1" x14ac:dyDescent="0.15">
      <c r="A59" s="10"/>
      <c r="B59" s="10"/>
      <c r="C59" s="10"/>
      <c r="D59" s="10"/>
      <c r="E59" s="10"/>
      <c r="F59" s="10"/>
      <c r="G59" s="10"/>
      <c r="H59" s="10"/>
      <c r="I59" s="10"/>
      <c r="J59" s="10"/>
      <c r="K59" s="10"/>
      <c r="L59" s="10"/>
      <c r="M59" s="10"/>
      <c r="N59" s="10"/>
      <c r="O59" s="10"/>
      <c r="P59" s="10"/>
      <c r="Q59" s="10"/>
      <c r="R59" s="10"/>
      <c r="S59" s="10"/>
      <c r="T59" s="10"/>
      <c r="U59" s="10"/>
      <c r="V59" s="10"/>
      <c r="W59" s="10"/>
      <c r="X59" s="10"/>
      <c r="Y59" s="10"/>
      <c r="Z59" s="10"/>
      <c r="AA59" s="10"/>
    </row>
    <row r="60" spans="1:27" ht="12.75" customHeight="1" x14ac:dyDescent="0.15">
      <c r="A60" s="10"/>
      <c r="B60" s="10"/>
      <c r="C60" s="10"/>
      <c r="D60" s="10"/>
      <c r="E60" s="10"/>
      <c r="F60" s="10"/>
      <c r="G60" s="10"/>
      <c r="H60" s="10"/>
      <c r="I60" s="10"/>
      <c r="J60" s="10"/>
      <c r="K60" s="10"/>
      <c r="L60" s="10"/>
      <c r="M60" s="10"/>
      <c r="N60" s="10"/>
      <c r="O60" s="10"/>
      <c r="P60" s="10"/>
      <c r="Q60" s="10"/>
      <c r="R60" s="10"/>
      <c r="S60" s="10"/>
      <c r="T60" s="10"/>
      <c r="U60" s="10"/>
      <c r="V60" s="10"/>
      <c r="W60" s="10"/>
      <c r="X60" s="10"/>
      <c r="Y60" s="10"/>
      <c r="Z60" s="10"/>
      <c r="AA60" s="10"/>
    </row>
    <row r="61" spans="1:27" ht="12.75" customHeight="1" x14ac:dyDescent="0.15">
      <c r="A61" s="10"/>
      <c r="B61" s="10"/>
      <c r="C61" s="10"/>
      <c r="D61" s="10"/>
      <c r="E61" s="10"/>
      <c r="F61" s="10"/>
      <c r="G61" s="10"/>
      <c r="H61" s="10"/>
      <c r="I61" s="10"/>
      <c r="J61" s="10"/>
      <c r="K61" s="10"/>
      <c r="L61" s="10"/>
      <c r="M61" s="10"/>
      <c r="N61" s="10"/>
      <c r="O61" s="10"/>
      <c r="P61" s="10"/>
      <c r="Q61" s="10"/>
      <c r="R61" s="10"/>
      <c r="S61" s="10"/>
      <c r="T61" s="10"/>
      <c r="U61" s="10"/>
      <c r="V61" s="10"/>
      <c r="W61" s="10"/>
      <c r="X61" s="10"/>
      <c r="Y61" s="10"/>
      <c r="Z61" s="10"/>
      <c r="AA61" s="10"/>
    </row>
    <row r="62" spans="1:27" ht="12.75" customHeight="1" x14ac:dyDescent="0.15">
      <c r="A62" s="10"/>
      <c r="B62" s="10"/>
      <c r="C62" s="10"/>
      <c r="D62" s="10"/>
      <c r="E62" s="10"/>
      <c r="F62" s="10"/>
      <c r="G62" s="10"/>
      <c r="H62" s="10"/>
      <c r="I62" s="10"/>
      <c r="J62" s="10"/>
      <c r="K62" s="10"/>
      <c r="L62" s="10"/>
      <c r="M62" s="10"/>
      <c r="N62" s="10"/>
      <c r="O62" s="10"/>
      <c r="P62" s="10"/>
      <c r="Q62" s="10"/>
      <c r="R62" s="10"/>
      <c r="S62" s="10"/>
      <c r="T62" s="10"/>
      <c r="U62" s="10"/>
      <c r="V62" s="10"/>
      <c r="W62" s="10"/>
      <c r="X62" s="10"/>
      <c r="Y62" s="10"/>
      <c r="Z62" s="10"/>
      <c r="AA62" s="10"/>
    </row>
    <row r="63" spans="1:27" ht="12.75" customHeight="1" x14ac:dyDescent="0.15">
      <c r="A63" s="10"/>
      <c r="B63" s="10"/>
      <c r="C63" s="10"/>
      <c r="D63" s="10"/>
      <c r="E63" s="10"/>
      <c r="F63" s="10"/>
      <c r="G63" s="10"/>
      <c r="H63" s="10"/>
      <c r="I63" s="10"/>
      <c r="J63" s="10"/>
      <c r="K63" s="10"/>
      <c r="L63" s="10"/>
      <c r="M63" s="10"/>
      <c r="N63" s="10"/>
      <c r="O63" s="10"/>
      <c r="P63" s="10"/>
      <c r="Q63" s="10"/>
      <c r="R63" s="10"/>
      <c r="S63" s="10"/>
      <c r="T63" s="10"/>
      <c r="U63" s="10"/>
      <c r="V63" s="10"/>
      <c r="W63" s="10"/>
      <c r="X63" s="10"/>
      <c r="Y63" s="10"/>
      <c r="Z63" s="10"/>
      <c r="AA63" s="10"/>
    </row>
    <row r="64" spans="1:27" ht="12.75" customHeight="1" x14ac:dyDescent="0.15">
      <c r="A64" s="10"/>
      <c r="B64" s="10"/>
      <c r="C64" s="10"/>
      <c r="D64" s="10"/>
      <c r="E64" s="10"/>
      <c r="F64" s="10"/>
      <c r="G64" s="10"/>
      <c r="H64" s="10"/>
      <c r="I64" s="10"/>
      <c r="J64" s="10"/>
      <c r="K64" s="10"/>
      <c r="L64" s="10"/>
      <c r="M64" s="10"/>
      <c r="N64" s="10"/>
      <c r="O64" s="10"/>
      <c r="P64" s="10"/>
      <c r="Q64" s="10"/>
      <c r="R64" s="10"/>
      <c r="S64" s="10"/>
      <c r="T64" s="10"/>
      <c r="U64" s="10"/>
      <c r="V64" s="10"/>
      <c r="W64" s="10"/>
      <c r="X64" s="10"/>
      <c r="Y64" s="10"/>
      <c r="Z64" s="10"/>
      <c r="AA64" s="10"/>
    </row>
    <row r="65" spans="1:27" ht="12.75" customHeight="1" x14ac:dyDescent="0.15">
      <c r="A65" s="10"/>
      <c r="B65" s="10"/>
      <c r="C65" s="10"/>
      <c r="D65" s="10"/>
      <c r="E65" s="10"/>
      <c r="F65" s="10"/>
      <c r="G65" s="10"/>
      <c r="H65" s="10"/>
      <c r="I65" s="10"/>
      <c r="J65" s="10"/>
      <c r="K65" s="10"/>
      <c r="L65" s="10"/>
      <c r="M65" s="10"/>
      <c r="N65" s="10"/>
      <c r="O65" s="10"/>
      <c r="P65" s="10"/>
      <c r="Q65" s="10"/>
      <c r="R65" s="10"/>
      <c r="S65" s="10"/>
      <c r="T65" s="10"/>
      <c r="U65" s="10"/>
      <c r="V65" s="10"/>
      <c r="W65" s="10"/>
      <c r="X65" s="10"/>
      <c r="Y65" s="10"/>
      <c r="Z65" s="10"/>
      <c r="AA65" s="10"/>
    </row>
    <row r="66" spans="1:27" ht="12.75" customHeight="1" x14ac:dyDescent="0.15">
      <c r="A66" s="10"/>
      <c r="B66" s="10"/>
      <c r="C66" s="10"/>
      <c r="D66" s="10"/>
      <c r="E66" s="10"/>
      <c r="F66" s="10"/>
      <c r="G66" s="10"/>
      <c r="H66" s="10"/>
      <c r="I66" s="10"/>
      <c r="J66" s="10"/>
      <c r="K66" s="10"/>
      <c r="L66" s="10"/>
      <c r="M66" s="10"/>
      <c r="N66" s="10"/>
      <c r="O66" s="10"/>
      <c r="P66" s="10"/>
      <c r="Q66" s="10"/>
      <c r="R66" s="10"/>
      <c r="S66" s="10"/>
      <c r="T66" s="10"/>
      <c r="U66" s="10"/>
      <c r="V66" s="10"/>
      <c r="W66" s="10"/>
      <c r="X66" s="10"/>
      <c r="Y66" s="10"/>
      <c r="Z66" s="10"/>
      <c r="AA66" s="10"/>
    </row>
    <row r="67" spans="1:27" ht="12.75" customHeight="1" x14ac:dyDescent="0.15">
      <c r="A67" s="10"/>
      <c r="B67" s="10"/>
      <c r="C67" s="10"/>
      <c r="D67" s="10"/>
      <c r="E67" s="10"/>
      <c r="F67" s="10"/>
      <c r="G67" s="10"/>
      <c r="H67" s="10"/>
      <c r="I67" s="10"/>
      <c r="J67" s="10"/>
      <c r="K67" s="10"/>
      <c r="L67" s="10"/>
      <c r="M67" s="10"/>
      <c r="N67" s="10"/>
      <c r="O67" s="10"/>
      <c r="P67" s="10"/>
      <c r="Q67" s="10"/>
      <c r="R67" s="10"/>
      <c r="S67" s="10"/>
      <c r="T67" s="10"/>
      <c r="U67" s="10"/>
      <c r="V67" s="10"/>
      <c r="W67" s="10"/>
      <c r="X67" s="10"/>
      <c r="Y67" s="10"/>
      <c r="Z67" s="10"/>
      <c r="AA67" s="10"/>
    </row>
    <row r="68" spans="1:27" ht="12.75" customHeight="1" x14ac:dyDescent="0.15">
      <c r="A68" s="10"/>
      <c r="B68" s="10"/>
      <c r="C68" s="10"/>
      <c r="D68" s="10"/>
      <c r="E68" s="10"/>
      <c r="F68" s="10"/>
      <c r="G68" s="10"/>
      <c r="H68" s="10"/>
      <c r="I68" s="10"/>
      <c r="J68" s="10"/>
      <c r="K68" s="10"/>
      <c r="L68" s="10"/>
      <c r="M68" s="10"/>
      <c r="N68" s="10"/>
      <c r="O68" s="10"/>
      <c r="P68" s="10"/>
      <c r="Q68" s="10"/>
      <c r="R68" s="10"/>
      <c r="S68" s="10"/>
      <c r="T68" s="10"/>
      <c r="U68" s="10"/>
      <c r="V68" s="10"/>
      <c r="W68" s="10"/>
      <c r="X68" s="10"/>
      <c r="Y68" s="10"/>
      <c r="Z68" s="10"/>
      <c r="AA68" s="10"/>
    </row>
    <row r="69" spans="1:27" ht="12.75" customHeight="1" x14ac:dyDescent="0.15">
      <c r="A69" s="10"/>
      <c r="B69" s="10"/>
      <c r="C69" s="10"/>
      <c r="D69" s="10"/>
      <c r="E69" s="10"/>
      <c r="F69" s="10"/>
      <c r="G69" s="10"/>
      <c r="H69" s="10"/>
      <c r="I69" s="10"/>
      <c r="J69" s="10"/>
      <c r="K69" s="10"/>
      <c r="L69" s="10"/>
      <c r="M69" s="10"/>
      <c r="N69" s="10"/>
      <c r="O69" s="10"/>
      <c r="P69" s="10"/>
      <c r="Q69" s="10"/>
      <c r="R69" s="10"/>
      <c r="S69" s="10"/>
      <c r="T69" s="10"/>
      <c r="U69" s="10"/>
      <c r="V69" s="10"/>
      <c r="W69" s="10"/>
      <c r="X69" s="10"/>
      <c r="Y69" s="10"/>
      <c r="Z69" s="10"/>
      <c r="AA69" s="10"/>
    </row>
    <row r="70" spans="1:27" ht="12.75" customHeight="1" x14ac:dyDescent="0.15">
      <c r="A70" s="10"/>
      <c r="B70" s="10"/>
      <c r="C70" s="10"/>
      <c r="D70" s="10"/>
      <c r="E70" s="10"/>
      <c r="F70" s="10"/>
      <c r="G70" s="10"/>
      <c r="H70" s="10"/>
      <c r="I70" s="10"/>
      <c r="J70" s="10"/>
      <c r="K70" s="10"/>
      <c r="L70" s="10"/>
      <c r="M70" s="10"/>
      <c r="N70" s="10"/>
      <c r="O70" s="10"/>
      <c r="P70" s="10"/>
      <c r="Q70" s="10"/>
      <c r="R70" s="10"/>
      <c r="S70" s="10"/>
      <c r="T70" s="10"/>
      <c r="U70" s="10"/>
      <c r="V70" s="10"/>
      <c r="W70" s="10"/>
      <c r="X70" s="10"/>
      <c r="Y70" s="10"/>
      <c r="Z70" s="10"/>
      <c r="AA70" s="10"/>
    </row>
    <row r="71" spans="1:27" ht="12.75" customHeight="1" x14ac:dyDescent="0.15">
      <c r="A71" s="10"/>
      <c r="B71" s="10"/>
      <c r="C71" s="10"/>
      <c r="D71" s="10"/>
      <c r="E71" s="10"/>
      <c r="F71" s="10"/>
      <c r="G71" s="10"/>
      <c r="H71" s="10"/>
      <c r="I71" s="10"/>
      <c r="J71" s="10"/>
      <c r="K71" s="10"/>
      <c r="L71" s="10"/>
      <c r="M71" s="10"/>
      <c r="N71" s="10"/>
      <c r="O71" s="10"/>
      <c r="P71" s="10"/>
      <c r="Q71" s="10"/>
      <c r="R71" s="10"/>
      <c r="S71" s="10"/>
      <c r="T71" s="10"/>
      <c r="U71" s="10"/>
      <c r="V71" s="10"/>
      <c r="W71" s="10"/>
      <c r="X71" s="10"/>
      <c r="Y71" s="10"/>
      <c r="Z71" s="10"/>
      <c r="AA71" s="10"/>
    </row>
    <row r="72" spans="1:27" ht="12.75" customHeight="1" x14ac:dyDescent="0.15">
      <c r="A72" s="10"/>
      <c r="B72" s="10"/>
      <c r="C72" s="10"/>
      <c r="D72" s="10"/>
      <c r="E72" s="10"/>
      <c r="F72" s="10"/>
      <c r="G72" s="10"/>
      <c r="H72" s="10"/>
      <c r="I72" s="10"/>
      <c r="J72" s="10"/>
      <c r="K72" s="10"/>
      <c r="L72" s="10"/>
      <c r="M72" s="10"/>
      <c r="N72" s="10"/>
      <c r="O72" s="10"/>
      <c r="P72" s="10"/>
      <c r="Q72" s="10"/>
      <c r="R72" s="10"/>
      <c r="S72" s="10"/>
      <c r="T72" s="10"/>
      <c r="U72" s="10"/>
      <c r="V72" s="10"/>
      <c r="W72" s="10"/>
      <c r="X72" s="10"/>
      <c r="Y72" s="10"/>
      <c r="Z72" s="10"/>
      <c r="AA72" s="10"/>
    </row>
    <row r="73" spans="1:27" ht="12.75" customHeight="1" x14ac:dyDescent="0.15">
      <c r="A73" s="10"/>
      <c r="B73" s="10"/>
      <c r="C73" s="10"/>
      <c r="D73" s="10"/>
      <c r="E73" s="10"/>
      <c r="F73" s="10"/>
      <c r="G73" s="10"/>
      <c r="H73" s="10"/>
      <c r="I73" s="10"/>
      <c r="J73" s="10"/>
      <c r="K73" s="10"/>
      <c r="L73" s="10"/>
      <c r="M73" s="10"/>
      <c r="N73" s="10"/>
      <c r="O73" s="10"/>
      <c r="P73" s="10"/>
      <c r="Q73" s="10"/>
      <c r="R73" s="10"/>
      <c r="S73" s="10"/>
      <c r="T73" s="10"/>
      <c r="U73" s="10"/>
      <c r="V73" s="10"/>
      <c r="W73" s="10"/>
      <c r="X73" s="10"/>
      <c r="Y73" s="10"/>
      <c r="Z73" s="10"/>
      <c r="AA73" s="10"/>
    </row>
    <row r="74" spans="1:27" ht="12.75" customHeight="1" x14ac:dyDescent="0.15">
      <c r="A74" s="10"/>
      <c r="B74" s="10"/>
      <c r="C74" s="10"/>
      <c r="D74" s="10"/>
      <c r="E74" s="10"/>
      <c r="F74" s="10"/>
      <c r="G74" s="10"/>
      <c r="H74" s="10"/>
      <c r="I74" s="10"/>
      <c r="J74" s="10"/>
      <c r="K74" s="10"/>
      <c r="L74" s="10"/>
      <c r="M74" s="10"/>
      <c r="N74" s="10"/>
      <c r="O74" s="10"/>
      <c r="P74" s="10"/>
      <c r="Q74" s="10"/>
      <c r="R74" s="10"/>
      <c r="S74" s="10"/>
      <c r="T74" s="10"/>
      <c r="U74" s="10"/>
      <c r="V74" s="10"/>
      <c r="W74" s="10"/>
      <c r="X74" s="10"/>
      <c r="Y74" s="10"/>
      <c r="Z74" s="10"/>
      <c r="AA74" s="10"/>
    </row>
    <row r="75" spans="1:27" ht="12.75" customHeight="1" x14ac:dyDescent="0.15">
      <c r="A75" s="10"/>
      <c r="B75" s="10"/>
      <c r="C75" s="10"/>
      <c r="D75" s="10"/>
      <c r="E75" s="10"/>
      <c r="F75" s="10"/>
      <c r="G75" s="10"/>
      <c r="H75" s="10"/>
      <c r="I75" s="10"/>
      <c r="J75" s="10"/>
      <c r="K75" s="10"/>
      <c r="L75" s="10"/>
      <c r="M75" s="10"/>
      <c r="N75" s="10"/>
      <c r="O75" s="10"/>
      <c r="P75" s="10"/>
      <c r="Q75" s="10"/>
      <c r="R75" s="10"/>
      <c r="S75" s="10"/>
      <c r="T75" s="10"/>
      <c r="U75" s="10"/>
      <c r="V75" s="10"/>
      <c r="W75" s="10"/>
      <c r="X75" s="10"/>
      <c r="Y75" s="10"/>
      <c r="Z75" s="10"/>
      <c r="AA75" s="10"/>
    </row>
    <row r="76" spans="1:27" ht="12.75" customHeight="1" x14ac:dyDescent="0.15">
      <c r="A76" s="10"/>
      <c r="B76" s="10"/>
      <c r="C76" s="10"/>
      <c r="D76" s="10"/>
      <c r="E76" s="10"/>
      <c r="F76" s="10"/>
      <c r="G76" s="10"/>
      <c r="H76" s="10"/>
      <c r="I76" s="10"/>
      <c r="J76" s="10"/>
      <c r="K76" s="10"/>
      <c r="L76" s="10"/>
      <c r="M76" s="10"/>
      <c r="N76" s="10"/>
      <c r="O76" s="10"/>
      <c r="P76" s="10"/>
      <c r="Q76" s="10"/>
      <c r="R76" s="10"/>
      <c r="S76" s="10"/>
      <c r="T76" s="10"/>
      <c r="U76" s="10"/>
      <c r="V76" s="10"/>
      <c r="W76" s="10"/>
      <c r="X76" s="10"/>
      <c r="Y76" s="10"/>
      <c r="Z76" s="10"/>
      <c r="AA76" s="10"/>
    </row>
    <row r="77" spans="1:27" ht="12.75" customHeight="1" x14ac:dyDescent="0.15">
      <c r="A77" s="10"/>
      <c r="B77" s="10"/>
      <c r="C77" s="10"/>
      <c r="D77" s="10"/>
      <c r="E77" s="10"/>
      <c r="F77" s="10"/>
      <c r="G77" s="10"/>
      <c r="H77" s="10"/>
      <c r="I77" s="10"/>
      <c r="J77" s="10"/>
      <c r="K77" s="10"/>
      <c r="L77" s="10"/>
      <c r="M77" s="10"/>
      <c r="N77" s="10"/>
      <c r="O77" s="10"/>
      <c r="P77" s="10"/>
      <c r="Q77" s="10"/>
      <c r="R77" s="10"/>
      <c r="S77" s="10"/>
      <c r="T77" s="10"/>
      <c r="U77" s="10"/>
      <c r="V77" s="10"/>
      <c r="W77" s="10"/>
      <c r="X77" s="10"/>
      <c r="Y77" s="10"/>
      <c r="Z77" s="10"/>
      <c r="AA77" s="10"/>
    </row>
    <row r="78" spans="1:27" ht="12.75" customHeight="1" x14ac:dyDescent="0.15">
      <c r="A78" s="10"/>
      <c r="B78" s="10"/>
      <c r="C78" s="10"/>
      <c r="D78" s="10"/>
      <c r="E78" s="10"/>
      <c r="F78" s="10"/>
      <c r="G78" s="10"/>
      <c r="H78" s="10"/>
      <c r="I78" s="10"/>
      <c r="J78" s="10"/>
      <c r="K78" s="10"/>
      <c r="L78" s="10"/>
      <c r="M78" s="10"/>
      <c r="N78" s="10"/>
      <c r="O78" s="10"/>
      <c r="P78" s="10"/>
      <c r="Q78" s="10"/>
      <c r="R78" s="10"/>
      <c r="S78" s="10"/>
      <c r="T78" s="10"/>
      <c r="U78" s="10"/>
      <c r="V78" s="10"/>
      <c r="W78" s="10"/>
      <c r="X78" s="10"/>
      <c r="Y78" s="10"/>
      <c r="Z78" s="10"/>
      <c r="AA78" s="10"/>
    </row>
    <row r="79" spans="1:27" ht="12.75" customHeight="1" x14ac:dyDescent="0.15">
      <c r="A79" s="10"/>
      <c r="B79" s="10"/>
      <c r="C79" s="10"/>
      <c r="D79" s="10"/>
      <c r="E79" s="10"/>
      <c r="F79" s="10"/>
      <c r="G79" s="10"/>
      <c r="H79" s="10"/>
      <c r="I79" s="10"/>
      <c r="J79" s="10"/>
      <c r="K79" s="10"/>
      <c r="L79" s="10"/>
      <c r="M79" s="10"/>
      <c r="N79" s="10"/>
      <c r="O79" s="10"/>
      <c r="P79" s="10"/>
      <c r="Q79" s="10"/>
      <c r="R79" s="10"/>
      <c r="S79" s="10"/>
      <c r="T79" s="10"/>
      <c r="U79" s="10"/>
      <c r="V79" s="10"/>
      <c r="W79" s="10"/>
      <c r="X79" s="10"/>
      <c r="Y79" s="10"/>
      <c r="Z79" s="10"/>
      <c r="AA79" s="10"/>
    </row>
    <row r="80" spans="1:27" ht="12.75" customHeight="1" x14ac:dyDescent="0.15">
      <c r="A80" s="10"/>
      <c r="B80" s="10"/>
      <c r="C80" s="10"/>
      <c r="D80" s="10"/>
      <c r="E80" s="10"/>
      <c r="F80" s="10"/>
      <c r="G80" s="10"/>
      <c r="H80" s="10"/>
      <c r="I80" s="10"/>
      <c r="J80" s="10"/>
      <c r="K80" s="10"/>
      <c r="L80" s="10"/>
      <c r="M80" s="10"/>
      <c r="N80" s="10"/>
      <c r="O80" s="10"/>
      <c r="P80" s="10"/>
      <c r="Q80" s="10"/>
      <c r="R80" s="10"/>
      <c r="S80" s="10"/>
      <c r="T80" s="10"/>
      <c r="U80" s="10"/>
      <c r="V80" s="10"/>
      <c r="W80" s="10"/>
      <c r="X80" s="10"/>
      <c r="Y80" s="10"/>
      <c r="Z80" s="10"/>
      <c r="AA80" s="10"/>
    </row>
    <row r="81" spans="1:27" ht="12.75" customHeight="1" x14ac:dyDescent="0.15">
      <c r="A81" s="10"/>
      <c r="B81" s="10"/>
      <c r="C81" s="10"/>
      <c r="D81" s="10"/>
      <c r="E81" s="10"/>
      <c r="F81" s="10"/>
      <c r="G81" s="10"/>
      <c r="H81" s="10"/>
      <c r="I81" s="10"/>
      <c r="J81" s="10"/>
      <c r="K81" s="10"/>
      <c r="L81" s="10"/>
      <c r="M81" s="10"/>
      <c r="N81" s="10"/>
      <c r="O81" s="10"/>
      <c r="P81" s="10"/>
      <c r="Q81" s="10"/>
      <c r="R81" s="10"/>
      <c r="S81" s="10"/>
      <c r="T81" s="10"/>
      <c r="U81" s="10"/>
      <c r="V81" s="10"/>
      <c r="W81" s="10"/>
      <c r="X81" s="10"/>
      <c r="Y81" s="10"/>
      <c r="Z81" s="10"/>
      <c r="AA81" s="10"/>
    </row>
    <row r="82" spans="1:27" ht="12.75" customHeight="1" x14ac:dyDescent="0.15">
      <c r="A82" s="10"/>
      <c r="B82" s="10"/>
      <c r="C82" s="10"/>
      <c r="D82" s="10"/>
      <c r="E82" s="10"/>
      <c r="F82" s="10"/>
      <c r="G82" s="10"/>
      <c r="H82" s="10"/>
      <c r="I82" s="10"/>
      <c r="J82" s="10"/>
      <c r="K82" s="10"/>
      <c r="L82" s="10"/>
      <c r="M82" s="10"/>
      <c r="N82" s="10"/>
      <c r="O82" s="10"/>
      <c r="P82" s="10"/>
      <c r="Q82" s="10"/>
      <c r="R82" s="10"/>
      <c r="S82" s="10"/>
      <c r="T82" s="10"/>
      <c r="U82" s="10"/>
      <c r="V82" s="10"/>
      <c r="W82" s="10"/>
      <c r="X82" s="10"/>
      <c r="Y82" s="10"/>
      <c r="Z82" s="10"/>
      <c r="AA82" s="10"/>
    </row>
    <row r="83" spans="1:27" ht="12.75" customHeight="1" x14ac:dyDescent="0.15">
      <c r="A83" s="10"/>
      <c r="B83" s="10"/>
      <c r="C83" s="10"/>
      <c r="D83" s="10"/>
      <c r="E83" s="10"/>
      <c r="F83" s="10"/>
      <c r="G83" s="10"/>
      <c r="H83" s="10"/>
      <c r="I83" s="10"/>
      <c r="J83" s="10"/>
      <c r="K83" s="10"/>
      <c r="L83" s="10"/>
      <c r="M83" s="10"/>
      <c r="N83" s="10"/>
      <c r="O83" s="10"/>
      <c r="P83" s="10"/>
      <c r="Q83" s="10"/>
      <c r="R83" s="10"/>
      <c r="S83" s="10"/>
      <c r="T83" s="10"/>
      <c r="U83" s="10"/>
      <c r="V83" s="10"/>
      <c r="W83" s="10"/>
      <c r="X83" s="10"/>
      <c r="Y83" s="10"/>
      <c r="Z83" s="10"/>
      <c r="AA83" s="10"/>
    </row>
    <row r="84" spans="1:27" ht="12.75" customHeight="1" x14ac:dyDescent="0.15">
      <c r="A84" s="10"/>
      <c r="B84" s="10"/>
      <c r="C84" s="10"/>
      <c r="D84" s="10"/>
      <c r="E84" s="10"/>
      <c r="F84" s="10"/>
      <c r="G84" s="10"/>
      <c r="H84" s="10"/>
      <c r="I84" s="10"/>
      <c r="J84" s="10"/>
      <c r="K84" s="10"/>
      <c r="L84" s="10"/>
      <c r="M84" s="10"/>
      <c r="N84" s="10"/>
      <c r="O84" s="10"/>
      <c r="P84" s="10"/>
      <c r="Q84" s="10"/>
      <c r="R84" s="10"/>
      <c r="S84" s="10"/>
      <c r="T84" s="10"/>
      <c r="U84" s="10"/>
      <c r="V84" s="10"/>
      <c r="W84" s="10"/>
      <c r="X84" s="10"/>
      <c r="Y84" s="10"/>
      <c r="Z84" s="10"/>
      <c r="AA84" s="10"/>
    </row>
    <row r="85" spans="1:27" ht="12.75" customHeight="1" x14ac:dyDescent="0.15">
      <c r="A85" s="10"/>
      <c r="B85" s="10"/>
      <c r="C85" s="10"/>
      <c r="D85" s="10"/>
      <c r="E85" s="10"/>
      <c r="F85" s="10"/>
      <c r="G85" s="10"/>
      <c r="H85" s="10"/>
      <c r="I85" s="10"/>
      <c r="J85" s="10"/>
      <c r="K85" s="10"/>
      <c r="L85" s="10"/>
      <c r="M85" s="10"/>
      <c r="N85" s="10"/>
      <c r="O85" s="10"/>
      <c r="P85" s="10"/>
      <c r="Q85" s="10"/>
      <c r="R85" s="10"/>
      <c r="S85" s="10"/>
      <c r="T85" s="10"/>
      <c r="U85" s="10"/>
      <c r="V85" s="10"/>
      <c r="W85" s="10"/>
      <c r="X85" s="10"/>
      <c r="Y85" s="10"/>
      <c r="Z85" s="10"/>
      <c r="AA85" s="10"/>
    </row>
    <row r="86" spans="1:27" ht="12.75" customHeight="1" x14ac:dyDescent="0.15">
      <c r="A86" s="10"/>
      <c r="B86" s="10"/>
      <c r="C86" s="10"/>
      <c r="D86" s="10"/>
      <c r="E86" s="10"/>
      <c r="F86" s="10"/>
      <c r="G86" s="10"/>
      <c r="H86" s="10"/>
      <c r="I86" s="10"/>
      <c r="J86" s="10"/>
      <c r="K86" s="10"/>
      <c r="L86" s="10"/>
      <c r="M86" s="10"/>
      <c r="N86" s="10"/>
      <c r="O86" s="10"/>
      <c r="P86" s="10"/>
      <c r="Q86" s="10"/>
      <c r="R86" s="10"/>
      <c r="S86" s="10"/>
      <c r="T86" s="10"/>
      <c r="U86" s="10"/>
      <c r="V86" s="10"/>
      <c r="W86" s="10"/>
      <c r="X86" s="10"/>
      <c r="Y86" s="10"/>
      <c r="Z86" s="10"/>
      <c r="AA86" s="10"/>
    </row>
    <row r="87" spans="1:27" ht="12.75" customHeight="1" x14ac:dyDescent="0.15">
      <c r="A87" s="10"/>
      <c r="B87" s="10"/>
      <c r="C87" s="10"/>
      <c r="D87" s="10"/>
      <c r="E87" s="10"/>
      <c r="F87" s="10"/>
      <c r="G87" s="10"/>
      <c r="H87" s="10"/>
      <c r="I87" s="10"/>
      <c r="J87" s="10"/>
      <c r="K87" s="10"/>
      <c r="L87" s="10"/>
      <c r="M87" s="10"/>
      <c r="N87" s="10"/>
      <c r="O87" s="10"/>
      <c r="P87" s="10"/>
      <c r="Q87" s="10"/>
      <c r="R87" s="10"/>
      <c r="S87" s="10"/>
      <c r="T87" s="10"/>
      <c r="U87" s="10"/>
      <c r="V87" s="10"/>
      <c r="W87" s="10"/>
      <c r="X87" s="10"/>
      <c r="Y87" s="10"/>
      <c r="Z87" s="10"/>
      <c r="AA87" s="10"/>
    </row>
    <row r="88" spans="1:27" ht="12.75" customHeight="1" x14ac:dyDescent="0.15">
      <c r="A88" s="10"/>
      <c r="B88" s="10"/>
      <c r="C88" s="10"/>
      <c r="D88" s="10"/>
      <c r="E88" s="10"/>
      <c r="F88" s="10"/>
      <c r="G88" s="10"/>
      <c r="H88" s="10"/>
      <c r="I88" s="10"/>
      <c r="J88" s="10"/>
      <c r="K88" s="10"/>
      <c r="L88" s="10"/>
      <c r="M88" s="10"/>
      <c r="N88" s="10"/>
      <c r="O88" s="10"/>
      <c r="P88" s="10"/>
      <c r="Q88" s="10"/>
      <c r="R88" s="10"/>
      <c r="S88" s="10"/>
      <c r="T88" s="10"/>
      <c r="U88" s="10"/>
      <c r="V88" s="10"/>
      <c r="W88" s="10"/>
      <c r="X88" s="10"/>
      <c r="Y88" s="10"/>
      <c r="Z88" s="10"/>
      <c r="AA88" s="10"/>
    </row>
    <row r="89" spans="1:27" ht="12.75" customHeight="1" x14ac:dyDescent="0.15">
      <c r="A89" s="10"/>
      <c r="B89" s="10"/>
      <c r="C89" s="10"/>
      <c r="D89" s="10"/>
      <c r="E89" s="10"/>
      <c r="F89" s="10"/>
      <c r="G89" s="10"/>
      <c r="H89" s="10"/>
      <c r="I89" s="10"/>
      <c r="J89" s="10"/>
      <c r="K89" s="10"/>
      <c r="L89" s="10"/>
      <c r="M89" s="10"/>
      <c r="N89" s="10"/>
      <c r="O89" s="10"/>
      <c r="P89" s="10"/>
      <c r="Q89" s="10"/>
      <c r="R89" s="10"/>
      <c r="S89" s="10"/>
      <c r="T89" s="10"/>
      <c r="U89" s="10"/>
      <c r="V89" s="10"/>
      <c r="W89" s="10"/>
      <c r="X89" s="10"/>
      <c r="Y89" s="10"/>
      <c r="Z89" s="10"/>
      <c r="AA89" s="10"/>
    </row>
    <row r="90" spans="1:27" ht="12.75" customHeight="1" x14ac:dyDescent="0.15">
      <c r="A90" s="10"/>
      <c r="B90" s="10"/>
      <c r="C90" s="10"/>
      <c r="D90" s="10"/>
      <c r="E90" s="10"/>
      <c r="F90" s="10"/>
      <c r="G90" s="10"/>
      <c r="H90" s="10"/>
      <c r="I90" s="10"/>
      <c r="J90" s="10"/>
      <c r="K90" s="10"/>
      <c r="L90" s="10"/>
      <c r="M90" s="10"/>
      <c r="N90" s="10"/>
      <c r="O90" s="10"/>
      <c r="P90" s="10"/>
      <c r="Q90" s="10"/>
      <c r="R90" s="10"/>
      <c r="S90" s="10"/>
      <c r="T90" s="10"/>
      <c r="U90" s="10"/>
      <c r="V90" s="10"/>
      <c r="W90" s="10"/>
      <c r="X90" s="10"/>
      <c r="Y90" s="10"/>
      <c r="Z90" s="10"/>
      <c r="AA90" s="10"/>
    </row>
    <row r="91" spans="1:27" ht="12.75" customHeight="1" x14ac:dyDescent="0.15">
      <c r="A91" s="10"/>
      <c r="B91" s="10"/>
      <c r="C91" s="10"/>
      <c r="D91" s="10"/>
      <c r="E91" s="10"/>
      <c r="F91" s="10"/>
      <c r="G91" s="10"/>
      <c r="H91" s="10"/>
      <c r="I91" s="10"/>
      <c r="J91" s="10"/>
      <c r="K91" s="10"/>
      <c r="L91" s="10"/>
      <c r="M91" s="10"/>
      <c r="N91" s="10"/>
      <c r="O91" s="10"/>
      <c r="P91" s="10"/>
      <c r="Q91" s="10"/>
      <c r="R91" s="10"/>
      <c r="S91" s="10"/>
      <c r="T91" s="10"/>
      <c r="U91" s="10"/>
      <c r="V91" s="10"/>
      <c r="W91" s="10"/>
      <c r="X91" s="10"/>
      <c r="Y91" s="10"/>
      <c r="Z91" s="10"/>
      <c r="AA91" s="10"/>
    </row>
    <row r="92" spans="1:27" ht="12.75" customHeight="1" x14ac:dyDescent="0.15">
      <c r="A92" s="10"/>
      <c r="B92" s="10"/>
      <c r="C92" s="10"/>
      <c r="D92" s="10"/>
      <c r="E92" s="10"/>
      <c r="F92" s="10"/>
      <c r="G92" s="10"/>
      <c r="H92" s="10"/>
      <c r="I92" s="10"/>
      <c r="J92" s="10"/>
      <c r="K92" s="10"/>
      <c r="L92" s="10"/>
      <c r="M92" s="10"/>
      <c r="N92" s="10"/>
      <c r="O92" s="10"/>
      <c r="P92" s="10"/>
      <c r="Q92" s="10"/>
      <c r="R92" s="10"/>
      <c r="S92" s="10"/>
      <c r="T92" s="10"/>
      <c r="U92" s="10"/>
      <c r="V92" s="10"/>
      <c r="W92" s="10"/>
      <c r="X92" s="10"/>
      <c r="Y92" s="10"/>
      <c r="Z92" s="10"/>
      <c r="AA92" s="10"/>
    </row>
    <row r="93" spans="1:27" ht="12.75" customHeight="1" x14ac:dyDescent="0.15">
      <c r="A93" s="10"/>
      <c r="B93" s="10"/>
      <c r="C93" s="10"/>
      <c r="D93" s="10"/>
      <c r="E93" s="10"/>
      <c r="F93" s="10"/>
      <c r="G93" s="10"/>
      <c r="H93" s="10"/>
      <c r="I93" s="10"/>
      <c r="J93" s="10"/>
      <c r="K93" s="10"/>
      <c r="L93" s="10"/>
      <c r="M93" s="10"/>
      <c r="N93" s="10"/>
      <c r="O93" s="10"/>
      <c r="P93" s="10"/>
      <c r="Q93" s="10"/>
      <c r="R93" s="10"/>
      <c r="S93" s="10"/>
      <c r="T93" s="10"/>
      <c r="U93" s="10"/>
      <c r="V93" s="10"/>
      <c r="W93" s="10"/>
      <c r="X93" s="10"/>
      <c r="Y93" s="10"/>
      <c r="Z93" s="10"/>
      <c r="AA93" s="10"/>
    </row>
    <row r="94" spans="1:27" ht="12.75" customHeight="1" x14ac:dyDescent="0.15">
      <c r="A94" s="10"/>
      <c r="B94" s="10"/>
      <c r="C94" s="10"/>
      <c r="D94" s="10"/>
      <c r="E94" s="10"/>
      <c r="F94" s="10"/>
      <c r="G94" s="10"/>
      <c r="H94" s="10"/>
      <c r="I94" s="10"/>
      <c r="J94" s="10"/>
      <c r="K94" s="10"/>
      <c r="L94" s="10"/>
      <c r="M94" s="10"/>
      <c r="N94" s="10"/>
      <c r="O94" s="10"/>
      <c r="P94" s="10"/>
      <c r="Q94" s="10"/>
      <c r="R94" s="10"/>
      <c r="S94" s="10"/>
      <c r="T94" s="10"/>
      <c r="U94" s="10"/>
      <c r="V94" s="10"/>
      <c r="W94" s="10"/>
      <c r="X94" s="10"/>
      <c r="Y94" s="10"/>
      <c r="Z94" s="10"/>
      <c r="AA94" s="10"/>
    </row>
    <row r="95" spans="1:27" ht="12.75" customHeight="1" x14ac:dyDescent="0.15">
      <c r="A95" s="10"/>
      <c r="B95" s="10"/>
      <c r="C95" s="10"/>
      <c r="D95" s="10"/>
      <c r="E95" s="10"/>
      <c r="F95" s="10"/>
      <c r="G95" s="10"/>
      <c r="H95" s="10"/>
      <c r="I95" s="10"/>
      <c r="J95" s="10"/>
      <c r="K95" s="10"/>
      <c r="L95" s="10"/>
      <c r="M95" s="10"/>
      <c r="N95" s="10"/>
      <c r="O95" s="10"/>
      <c r="P95" s="10"/>
      <c r="Q95" s="10"/>
      <c r="R95" s="10"/>
      <c r="S95" s="10"/>
      <c r="T95" s="10"/>
      <c r="U95" s="10"/>
      <c r="V95" s="10"/>
      <c r="W95" s="10"/>
      <c r="X95" s="10"/>
      <c r="Y95" s="10"/>
      <c r="Z95" s="10"/>
      <c r="AA95" s="10"/>
    </row>
    <row r="96" spans="1:27" ht="12.75" customHeight="1" x14ac:dyDescent="0.15">
      <c r="A96" s="10"/>
      <c r="B96" s="10"/>
      <c r="C96" s="10"/>
      <c r="D96" s="10"/>
      <c r="E96" s="10"/>
      <c r="F96" s="10"/>
      <c r="G96" s="10"/>
      <c r="H96" s="10"/>
      <c r="I96" s="10"/>
      <c r="J96" s="10"/>
      <c r="K96" s="10"/>
      <c r="L96" s="10"/>
      <c r="M96" s="10"/>
      <c r="N96" s="10"/>
      <c r="O96" s="10"/>
      <c r="P96" s="10"/>
      <c r="Q96" s="10"/>
      <c r="R96" s="10"/>
      <c r="S96" s="10"/>
      <c r="T96" s="10"/>
      <c r="U96" s="10"/>
      <c r="V96" s="10"/>
      <c r="W96" s="10"/>
      <c r="X96" s="10"/>
      <c r="Y96" s="10"/>
      <c r="Z96" s="10"/>
      <c r="AA96" s="10"/>
    </row>
    <row r="97" spans="1:27" ht="12.75" customHeight="1" x14ac:dyDescent="0.15">
      <c r="A97" s="10"/>
      <c r="B97" s="10"/>
      <c r="C97" s="10"/>
      <c r="D97" s="10"/>
      <c r="E97" s="10"/>
      <c r="F97" s="10"/>
      <c r="G97" s="10"/>
      <c r="H97" s="10"/>
      <c r="I97" s="10"/>
      <c r="J97" s="10"/>
      <c r="K97" s="10"/>
      <c r="L97" s="10"/>
      <c r="M97" s="10"/>
      <c r="N97" s="10"/>
      <c r="O97" s="10"/>
      <c r="P97" s="10"/>
      <c r="Q97" s="10"/>
      <c r="R97" s="10"/>
      <c r="S97" s="10"/>
      <c r="T97" s="10"/>
      <c r="U97" s="10"/>
      <c r="V97" s="10"/>
      <c r="W97" s="10"/>
      <c r="X97" s="10"/>
      <c r="Y97" s="10"/>
      <c r="Z97" s="10"/>
      <c r="AA97" s="10"/>
    </row>
    <row r="98" spans="1:27" ht="12.75" customHeight="1" x14ac:dyDescent="0.15">
      <c r="A98" s="10"/>
      <c r="B98" s="10"/>
      <c r="C98" s="10"/>
      <c r="D98" s="10"/>
      <c r="E98" s="10"/>
      <c r="F98" s="10"/>
      <c r="G98" s="10"/>
      <c r="H98" s="10"/>
      <c r="I98" s="10"/>
      <c r="J98" s="10"/>
      <c r="K98" s="10"/>
      <c r="L98" s="10"/>
      <c r="M98" s="10"/>
      <c r="N98" s="10"/>
      <c r="O98" s="10"/>
      <c r="P98" s="10"/>
      <c r="Q98" s="10"/>
      <c r="R98" s="10"/>
      <c r="S98" s="10"/>
      <c r="T98" s="10"/>
      <c r="U98" s="10"/>
      <c r="V98" s="10"/>
      <c r="W98" s="10"/>
      <c r="X98" s="10"/>
      <c r="Y98" s="10"/>
      <c r="Z98" s="10"/>
      <c r="AA98" s="10"/>
    </row>
    <row r="99" spans="1:27" ht="12.75" customHeight="1" x14ac:dyDescent="0.15">
      <c r="A99" s="10"/>
      <c r="B99" s="10"/>
      <c r="C99" s="10"/>
      <c r="D99" s="10"/>
      <c r="E99" s="10"/>
      <c r="F99" s="10"/>
      <c r="G99" s="10"/>
      <c r="H99" s="10"/>
      <c r="I99" s="10"/>
      <c r="J99" s="10"/>
      <c r="K99" s="10"/>
      <c r="L99" s="10"/>
      <c r="M99" s="10"/>
      <c r="N99" s="10"/>
      <c r="O99" s="10"/>
      <c r="P99" s="10"/>
      <c r="Q99" s="10"/>
      <c r="R99" s="10"/>
      <c r="S99" s="10"/>
      <c r="T99" s="10"/>
      <c r="U99" s="10"/>
      <c r="V99" s="10"/>
      <c r="W99" s="10"/>
      <c r="X99" s="10"/>
      <c r="Y99" s="10"/>
      <c r="Z99" s="10"/>
      <c r="AA99" s="10"/>
    </row>
    <row r="100" spans="1:27" ht="12.75" customHeight="1" x14ac:dyDescent="0.15">
      <c r="A100" s="10"/>
      <c r="B100" s="10"/>
      <c r="C100" s="10"/>
      <c r="D100" s="10"/>
      <c r="E100" s="10"/>
      <c r="F100" s="10"/>
      <c r="G100" s="10"/>
      <c r="H100" s="10"/>
      <c r="I100" s="10"/>
      <c r="J100" s="10"/>
      <c r="K100" s="10"/>
      <c r="L100" s="10"/>
      <c r="M100" s="10"/>
      <c r="N100" s="10"/>
      <c r="O100" s="10"/>
      <c r="P100" s="10"/>
      <c r="Q100" s="10"/>
      <c r="R100" s="10"/>
      <c r="S100" s="10"/>
      <c r="T100" s="10"/>
      <c r="U100" s="10"/>
      <c r="V100" s="10"/>
      <c r="W100" s="10"/>
      <c r="X100" s="10"/>
      <c r="Y100" s="10"/>
      <c r="Z100" s="10"/>
      <c r="AA100" s="10"/>
    </row>
    <row r="101" spans="1:27" ht="12.75" customHeight="1" x14ac:dyDescent="0.15">
      <c r="A101" s="10"/>
      <c r="B101" s="10"/>
      <c r="C101" s="10"/>
      <c r="D101" s="10"/>
      <c r="E101" s="10"/>
      <c r="F101" s="10"/>
      <c r="G101" s="10"/>
      <c r="H101" s="10"/>
      <c r="I101" s="10"/>
      <c r="J101" s="10"/>
      <c r="K101" s="10"/>
      <c r="L101" s="10"/>
      <c r="M101" s="10"/>
      <c r="N101" s="10"/>
      <c r="O101" s="10"/>
      <c r="P101" s="10"/>
      <c r="Q101" s="10"/>
      <c r="R101" s="10"/>
      <c r="S101" s="10"/>
      <c r="T101" s="10"/>
      <c r="U101" s="10"/>
      <c r="V101" s="10"/>
      <c r="W101" s="10"/>
      <c r="X101" s="10"/>
      <c r="Y101" s="10"/>
      <c r="Z101" s="10"/>
      <c r="AA101" s="10"/>
    </row>
    <row r="102" spans="1:27" ht="12.75" customHeight="1" x14ac:dyDescent="0.15">
      <c r="A102" s="10"/>
      <c r="B102" s="10"/>
      <c r="C102" s="10"/>
      <c r="D102" s="10"/>
      <c r="E102" s="10"/>
      <c r="F102" s="10"/>
      <c r="G102" s="10"/>
      <c r="H102" s="10"/>
      <c r="I102" s="10"/>
      <c r="J102" s="10"/>
      <c r="K102" s="10"/>
      <c r="L102" s="10"/>
      <c r="M102" s="10"/>
      <c r="N102" s="10"/>
      <c r="O102" s="10"/>
      <c r="P102" s="10"/>
      <c r="Q102" s="10"/>
      <c r="R102" s="10"/>
      <c r="S102" s="10"/>
      <c r="T102" s="10"/>
      <c r="U102" s="10"/>
      <c r="V102" s="10"/>
      <c r="W102" s="10"/>
      <c r="X102" s="10"/>
      <c r="Y102" s="10"/>
      <c r="Z102" s="10"/>
      <c r="AA102" s="10"/>
    </row>
    <row r="103" spans="1:27" ht="12.75" customHeight="1" x14ac:dyDescent="0.15">
      <c r="A103" s="10"/>
      <c r="B103" s="10"/>
      <c r="C103" s="10"/>
      <c r="D103" s="10"/>
      <c r="E103" s="10"/>
      <c r="F103" s="10"/>
      <c r="G103" s="10"/>
      <c r="H103" s="10"/>
      <c r="I103" s="10"/>
      <c r="J103" s="10"/>
      <c r="K103" s="10"/>
      <c r="L103" s="10"/>
      <c r="M103" s="10"/>
      <c r="N103" s="10"/>
      <c r="O103" s="10"/>
      <c r="P103" s="10"/>
      <c r="Q103" s="10"/>
      <c r="R103" s="10"/>
      <c r="S103" s="10"/>
      <c r="T103" s="10"/>
      <c r="U103" s="10"/>
      <c r="V103" s="10"/>
      <c r="W103" s="10"/>
      <c r="X103" s="10"/>
      <c r="Y103" s="10"/>
      <c r="Z103" s="10"/>
      <c r="AA103" s="10"/>
    </row>
    <row r="104" spans="1:27" ht="12.75" customHeight="1" x14ac:dyDescent="0.15">
      <c r="A104" s="10"/>
      <c r="B104" s="10"/>
      <c r="C104" s="10"/>
      <c r="D104" s="10"/>
      <c r="E104" s="10"/>
      <c r="F104" s="10"/>
      <c r="G104" s="10"/>
      <c r="H104" s="10"/>
      <c r="I104" s="10"/>
      <c r="J104" s="10"/>
      <c r="K104" s="10"/>
      <c r="L104" s="10"/>
      <c r="M104" s="10"/>
      <c r="N104" s="10"/>
      <c r="O104" s="10"/>
      <c r="P104" s="10"/>
      <c r="Q104" s="10"/>
      <c r="R104" s="10"/>
      <c r="S104" s="10"/>
      <c r="T104" s="10"/>
      <c r="U104" s="10"/>
      <c r="V104" s="10"/>
      <c r="W104" s="10"/>
      <c r="X104" s="10"/>
      <c r="Y104" s="10"/>
      <c r="Z104" s="10"/>
      <c r="AA104" s="10"/>
    </row>
    <row r="105" spans="1:27" ht="12.75" customHeight="1" x14ac:dyDescent="0.15">
      <c r="A105" s="10"/>
      <c r="B105" s="10"/>
      <c r="C105" s="10"/>
      <c r="D105" s="10"/>
      <c r="E105" s="10"/>
      <c r="F105" s="10"/>
      <c r="G105" s="10"/>
      <c r="H105" s="10"/>
      <c r="I105" s="10"/>
      <c r="J105" s="10"/>
      <c r="K105" s="10"/>
      <c r="L105" s="10"/>
      <c r="M105" s="10"/>
      <c r="N105" s="10"/>
      <c r="O105" s="10"/>
      <c r="P105" s="10"/>
      <c r="Q105" s="10"/>
      <c r="R105" s="10"/>
      <c r="S105" s="10"/>
      <c r="T105" s="10"/>
      <c r="U105" s="10"/>
      <c r="V105" s="10"/>
      <c r="W105" s="10"/>
      <c r="X105" s="10"/>
      <c r="Y105" s="10"/>
      <c r="Z105" s="10"/>
      <c r="AA105" s="10"/>
    </row>
    <row r="106" spans="1:27" ht="12.75" customHeight="1" x14ac:dyDescent="0.15">
      <c r="A106" s="10"/>
      <c r="B106" s="10"/>
      <c r="C106" s="10"/>
      <c r="D106" s="10"/>
      <c r="E106" s="10"/>
      <c r="F106" s="10"/>
      <c r="G106" s="10"/>
      <c r="H106" s="10"/>
      <c r="I106" s="10"/>
      <c r="J106" s="10"/>
      <c r="K106" s="10"/>
      <c r="L106" s="10"/>
      <c r="M106" s="10"/>
      <c r="N106" s="10"/>
      <c r="O106" s="10"/>
      <c r="P106" s="10"/>
      <c r="Q106" s="10"/>
      <c r="R106" s="10"/>
      <c r="S106" s="10"/>
      <c r="T106" s="10"/>
      <c r="U106" s="10"/>
      <c r="V106" s="10"/>
      <c r="W106" s="10"/>
      <c r="X106" s="10"/>
      <c r="Y106" s="10"/>
      <c r="Z106" s="10"/>
      <c r="AA106" s="10"/>
    </row>
    <row r="107" spans="1:27" ht="12.75" customHeight="1" x14ac:dyDescent="0.15">
      <c r="A107" s="10"/>
      <c r="B107" s="10"/>
      <c r="C107" s="10"/>
      <c r="D107" s="10"/>
      <c r="E107" s="10"/>
      <c r="F107" s="10"/>
      <c r="G107" s="10"/>
      <c r="H107" s="10"/>
      <c r="I107" s="10"/>
      <c r="J107" s="10"/>
      <c r="K107" s="10"/>
      <c r="L107" s="10"/>
      <c r="M107" s="10"/>
      <c r="N107" s="10"/>
      <c r="O107" s="10"/>
      <c r="P107" s="10"/>
      <c r="Q107" s="10"/>
      <c r="R107" s="10"/>
      <c r="S107" s="10"/>
      <c r="T107" s="10"/>
      <c r="U107" s="10"/>
      <c r="V107" s="10"/>
      <c r="W107" s="10"/>
      <c r="X107" s="10"/>
      <c r="Y107" s="10"/>
      <c r="Z107" s="10"/>
      <c r="AA107" s="10"/>
    </row>
    <row r="108" spans="1:27" ht="12.75" customHeight="1" x14ac:dyDescent="0.15">
      <c r="A108" s="10"/>
      <c r="B108" s="10"/>
      <c r="C108" s="10"/>
      <c r="D108" s="10"/>
      <c r="E108" s="10"/>
      <c r="F108" s="10"/>
      <c r="G108" s="10"/>
      <c r="H108" s="10"/>
      <c r="I108" s="10"/>
      <c r="J108" s="10"/>
      <c r="K108" s="10"/>
      <c r="L108" s="10"/>
      <c r="M108" s="10"/>
      <c r="N108" s="10"/>
      <c r="O108" s="10"/>
      <c r="P108" s="10"/>
      <c r="Q108" s="10"/>
      <c r="R108" s="10"/>
      <c r="S108" s="10"/>
      <c r="T108" s="10"/>
      <c r="U108" s="10"/>
      <c r="V108" s="10"/>
      <c r="W108" s="10"/>
      <c r="X108" s="10"/>
      <c r="Y108" s="10"/>
      <c r="Z108" s="10"/>
      <c r="AA108" s="10"/>
    </row>
    <row r="109" spans="1:27" ht="12.75" customHeight="1" x14ac:dyDescent="0.15">
      <c r="A109" s="10"/>
      <c r="B109" s="10"/>
      <c r="C109" s="10"/>
      <c r="D109" s="10"/>
      <c r="E109" s="10"/>
      <c r="F109" s="10"/>
      <c r="G109" s="10"/>
      <c r="H109" s="10"/>
      <c r="I109" s="10"/>
      <c r="J109" s="10"/>
      <c r="K109" s="10"/>
      <c r="L109" s="10"/>
      <c r="M109" s="10"/>
      <c r="N109" s="10"/>
      <c r="O109" s="10"/>
      <c r="P109" s="10"/>
      <c r="Q109" s="10"/>
      <c r="R109" s="10"/>
      <c r="S109" s="10"/>
      <c r="T109" s="10"/>
      <c r="U109" s="10"/>
      <c r="V109" s="10"/>
      <c r="W109" s="10"/>
      <c r="X109" s="10"/>
      <c r="Y109" s="10"/>
      <c r="Z109" s="10"/>
      <c r="AA109" s="10"/>
    </row>
    <row r="110" spans="1:27" ht="12.75" customHeight="1" x14ac:dyDescent="0.15">
      <c r="A110" s="10"/>
      <c r="B110" s="10"/>
      <c r="C110" s="10"/>
      <c r="D110" s="10"/>
      <c r="E110" s="10"/>
      <c r="F110" s="10"/>
      <c r="G110" s="10"/>
      <c r="H110" s="10"/>
      <c r="I110" s="10"/>
      <c r="J110" s="10"/>
      <c r="K110" s="10"/>
      <c r="L110" s="10"/>
      <c r="M110" s="10"/>
      <c r="N110" s="10"/>
      <c r="O110" s="10"/>
      <c r="P110" s="10"/>
      <c r="Q110" s="10"/>
      <c r="R110" s="10"/>
      <c r="S110" s="10"/>
      <c r="T110" s="10"/>
      <c r="U110" s="10"/>
      <c r="V110" s="10"/>
      <c r="W110" s="10"/>
      <c r="X110" s="10"/>
      <c r="Y110" s="10"/>
      <c r="Z110" s="10"/>
      <c r="AA110" s="10"/>
    </row>
    <row r="111" spans="1:27" ht="12.75" customHeight="1" x14ac:dyDescent="0.15">
      <c r="A111" s="10"/>
      <c r="B111" s="10"/>
      <c r="C111" s="10"/>
      <c r="D111" s="10"/>
      <c r="E111" s="10"/>
      <c r="F111" s="10"/>
      <c r="G111" s="10"/>
      <c r="H111" s="10"/>
      <c r="I111" s="10"/>
      <c r="J111" s="10"/>
      <c r="K111" s="10"/>
      <c r="L111" s="10"/>
      <c r="M111" s="10"/>
      <c r="N111" s="10"/>
      <c r="O111" s="10"/>
      <c r="P111" s="10"/>
      <c r="Q111" s="10"/>
      <c r="R111" s="10"/>
      <c r="S111" s="10"/>
      <c r="T111" s="10"/>
      <c r="U111" s="10"/>
      <c r="V111" s="10"/>
      <c r="W111" s="10"/>
      <c r="X111" s="10"/>
      <c r="Y111" s="10"/>
      <c r="Z111" s="10"/>
      <c r="AA111" s="10"/>
    </row>
    <row r="112" spans="1:27" ht="12.75" customHeight="1" x14ac:dyDescent="0.15">
      <c r="A112" s="10"/>
      <c r="B112" s="10"/>
      <c r="C112" s="10"/>
      <c r="D112" s="10"/>
      <c r="E112" s="10"/>
      <c r="F112" s="10"/>
      <c r="G112" s="10"/>
      <c r="H112" s="10"/>
      <c r="I112" s="10"/>
      <c r="J112" s="10"/>
      <c r="K112" s="10"/>
      <c r="L112" s="10"/>
      <c r="M112" s="10"/>
      <c r="N112" s="10"/>
      <c r="O112" s="10"/>
      <c r="P112" s="10"/>
      <c r="Q112" s="10"/>
      <c r="R112" s="10"/>
      <c r="S112" s="10"/>
      <c r="T112" s="10"/>
      <c r="U112" s="10"/>
      <c r="V112" s="10"/>
      <c r="W112" s="10"/>
      <c r="X112" s="10"/>
      <c r="Y112" s="10"/>
      <c r="Z112" s="10"/>
      <c r="AA112" s="10"/>
    </row>
    <row r="113" spans="1:27" ht="12.75" customHeight="1" x14ac:dyDescent="0.15">
      <c r="A113" s="10"/>
      <c r="B113" s="10"/>
      <c r="C113" s="10"/>
      <c r="D113" s="10"/>
      <c r="E113" s="10"/>
      <c r="F113" s="10"/>
      <c r="G113" s="10"/>
      <c r="H113" s="10"/>
      <c r="I113" s="10"/>
      <c r="J113" s="10"/>
      <c r="K113" s="10"/>
      <c r="L113" s="10"/>
      <c r="M113" s="10"/>
      <c r="N113" s="10"/>
      <c r="O113" s="10"/>
      <c r="P113" s="10"/>
      <c r="Q113" s="10"/>
      <c r="R113" s="10"/>
      <c r="S113" s="10"/>
      <c r="T113" s="10"/>
      <c r="U113" s="10"/>
      <c r="V113" s="10"/>
      <c r="W113" s="10"/>
      <c r="X113" s="10"/>
      <c r="Y113" s="10"/>
      <c r="Z113" s="10"/>
      <c r="AA113" s="10"/>
    </row>
    <row r="114" spans="1:27" ht="12.75" customHeight="1" x14ac:dyDescent="0.15">
      <c r="A114" s="10"/>
      <c r="B114" s="10"/>
      <c r="C114" s="10"/>
      <c r="D114" s="10"/>
      <c r="E114" s="10"/>
      <c r="F114" s="10"/>
      <c r="G114" s="10"/>
      <c r="H114" s="10"/>
      <c r="I114" s="10"/>
      <c r="J114" s="10"/>
      <c r="K114" s="10"/>
      <c r="L114" s="10"/>
      <c r="M114" s="10"/>
      <c r="N114" s="10"/>
      <c r="O114" s="10"/>
      <c r="P114" s="10"/>
      <c r="Q114" s="10"/>
      <c r="R114" s="10"/>
      <c r="S114" s="10"/>
      <c r="T114" s="10"/>
      <c r="U114" s="10"/>
      <c r="V114" s="10"/>
      <c r="W114" s="10"/>
      <c r="X114" s="10"/>
      <c r="Y114" s="10"/>
      <c r="Z114" s="10"/>
      <c r="AA114" s="10"/>
    </row>
    <row r="115" spans="1:27" ht="12.75" customHeight="1" x14ac:dyDescent="0.15">
      <c r="A115" s="10"/>
      <c r="B115" s="10"/>
      <c r="C115" s="10"/>
      <c r="D115" s="10"/>
      <c r="E115" s="10"/>
      <c r="F115" s="10"/>
      <c r="G115" s="10"/>
      <c r="H115" s="10"/>
      <c r="I115" s="10"/>
      <c r="J115" s="10"/>
      <c r="K115" s="10"/>
      <c r="L115" s="10"/>
      <c r="M115" s="10"/>
      <c r="N115" s="10"/>
      <c r="O115" s="10"/>
      <c r="P115" s="10"/>
      <c r="Q115" s="10"/>
      <c r="R115" s="10"/>
      <c r="S115" s="10"/>
      <c r="T115" s="10"/>
      <c r="U115" s="10"/>
      <c r="V115" s="10"/>
      <c r="W115" s="10"/>
      <c r="X115" s="10"/>
      <c r="Y115" s="10"/>
      <c r="Z115" s="10"/>
      <c r="AA115" s="10"/>
    </row>
    <row r="116" spans="1:27" ht="12.75" customHeight="1" x14ac:dyDescent="0.15">
      <c r="A116" s="10"/>
      <c r="B116" s="10"/>
      <c r="C116" s="10"/>
      <c r="D116" s="10"/>
      <c r="E116" s="10"/>
      <c r="F116" s="10"/>
      <c r="G116" s="10"/>
      <c r="H116" s="10"/>
      <c r="I116" s="10"/>
      <c r="J116" s="10"/>
      <c r="K116" s="10"/>
      <c r="L116" s="10"/>
      <c r="M116" s="10"/>
      <c r="N116" s="10"/>
      <c r="O116" s="10"/>
      <c r="P116" s="10"/>
      <c r="Q116" s="10"/>
      <c r="R116" s="10"/>
      <c r="S116" s="10"/>
      <c r="T116" s="10"/>
      <c r="U116" s="10"/>
      <c r="V116" s="10"/>
      <c r="W116" s="10"/>
      <c r="X116" s="10"/>
      <c r="Y116" s="10"/>
      <c r="Z116" s="10"/>
      <c r="AA116" s="10"/>
    </row>
    <row r="117" spans="1:27" ht="12.75" customHeight="1" x14ac:dyDescent="0.15">
      <c r="A117" s="10"/>
      <c r="B117" s="10"/>
      <c r="C117" s="10"/>
      <c r="D117" s="10"/>
      <c r="E117" s="10"/>
      <c r="F117" s="10"/>
      <c r="G117" s="10"/>
      <c r="H117" s="10"/>
      <c r="I117" s="10"/>
      <c r="J117" s="10"/>
      <c r="K117" s="10"/>
      <c r="L117" s="10"/>
      <c r="M117" s="10"/>
      <c r="N117" s="10"/>
      <c r="O117" s="10"/>
      <c r="P117" s="10"/>
      <c r="Q117" s="10"/>
      <c r="R117" s="10"/>
      <c r="S117" s="10"/>
      <c r="T117" s="10"/>
      <c r="U117" s="10"/>
      <c r="V117" s="10"/>
      <c r="W117" s="10"/>
      <c r="X117" s="10"/>
      <c r="Y117" s="10"/>
      <c r="Z117" s="10"/>
      <c r="AA117" s="10"/>
    </row>
    <row r="118" spans="1:27" ht="12.75" customHeight="1" x14ac:dyDescent="0.15">
      <c r="A118" s="10"/>
      <c r="B118" s="10"/>
      <c r="C118" s="10"/>
      <c r="D118" s="10"/>
      <c r="E118" s="10"/>
      <c r="F118" s="10"/>
      <c r="G118" s="10"/>
      <c r="H118" s="10"/>
      <c r="I118" s="10"/>
      <c r="J118" s="10"/>
      <c r="K118" s="10"/>
      <c r="L118" s="10"/>
      <c r="M118" s="10"/>
      <c r="N118" s="10"/>
      <c r="O118" s="10"/>
      <c r="P118" s="10"/>
      <c r="Q118" s="10"/>
      <c r="R118" s="10"/>
      <c r="S118" s="10"/>
      <c r="T118" s="10"/>
      <c r="U118" s="10"/>
      <c r="V118" s="10"/>
      <c r="W118" s="10"/>
      <c r="X118" s="10"/>
      <c r="Y118" s="10"/>
      <c r="Z118" s="10"/>
      <c r="AA118" s="10"/>
    </row>
    <row r="119" spans="1:27" ht="12.75" customHeight="1" x14ac:dyDescent="0.15">
      <c r="A119" s="10"/>
      <c r="B119" s="10"/>
      <c r="C119" s="10"/>
      <c r="D119" s="10"/>
      <c r="E119" s="10"/>
      <c r="F119" s="10"/>
      <c r="G119" s="10"/>
      <c r="H119" s="10"/>
      <c r="I119" s="10"/>
      <c r="J119" s="10"/>
      <c r="K119" s="10"/>
      <c r="L119" s="10"/>
      <c r="M119" s="10"/>
      <c r="N119" s="10"/>
      <c r="O119" s="10"/>
      <c r="P119" s="10"/>
      <c r="Q119" s="10"/>
      <c r="R119" s="10"/>
      <c r="S119" s="10"/>
      <c r="T119" s="10"/>
      <c r="U119" s="10"/>
      <c r="V119" s="10"/>
      <c r="W119" s="10"/>
      <c r="X119" s="10"/>
      <c r="Y119" s="10"/>
      <c r="Z119" s="10"/>
      <c r="AA119" s="10"/>
    </row>
    <row r="120" spans="1:27" ht="12.75" customHeight="1" x14ac:dyDescent="0.15">
      <c r="A120" s="10"/>
      <c r="B120" s="10"/>
      <c r="C120" s="10"/>
      <c r="D120" s="10"/>
      <c r="E120" s="10"/>
      <c r="F120" s="10"/>
      <c r="G120" s="10"/>
      <c r="H120" s="10"/>
      <c r="I120" s="10"/>
      <c r="J120" s="10"/>
      <c r="K120" s="10"/>
      <c r="L120" s="10"/>
      <c r="M120" s="10"/>
      <c r="N120" s="10"/>
      <c r="O120" s="10"/>
      <c r="P120" s="10"/>
      <c r="Q120" s="10"/>
      <c r="R120" s="10"/>
      <c r="S120" s="10"/>
      <c r="T120" s="10"/>
      <c r="U120" s="10"/>
      <c r="V120" s="10"/>
      <c r="W120" s="10"/>
      <c r="X120" s="10"/>
      <c r="Y120" s="10"/>
      <c r="Z120" s="10"/>
      <c r="AA120" s="10"/>
    </row>
    <row r="121" spans="1:27" ht="12.75" customHeight="1" x14ac:dyDescent="0.15">
      <c r="A121" s="10"/>
      <c r="B121" s="10"/>
      <c r="C121" s="10"/>
      <c r="D121" s="10"/>
      <c r="E121" s="10"/>
      <c r="F121" s="10"/>
      <c r="G121" s="10"/>
      <c r="H121" s="10"/>
      <c r="I121" s="10"/>
      <c r="J121" s="10"/>
      <c r="K121" s="10"/>
      <c r="L121" s="10"/>
      <c r="M121" s="10"/>
      <c r="N121" s="10"/>
      <c r="O121" s="10"/>
      <c r="P121" s="10"/>
      <c r="Q121" s="10"/>
      <c r="R121" s="10"/>
      <c r="S121" s="10"/>
      <c r="T121" s="10"/>
      <c r="U121" s="10"/>
      <c r="V121" s="10"/>
      <c r="W121" s="10"/>
      <c r="X121" s="10"/>
      <c r="Y121" s="10"/>
      <c r="Z121" s="10"/>
      <c r="AA121" s="10"/>
    </row>
    <row r="122" spans="1:27" ht="12.75" customHeight="1" x14ac:dyDescent="0.15">
      <c r="A122" s="10"/>
      <c r="B122" s="10"/>
      <c r="C122" s="10"/>
      <c r="D122" s="10"/>
      <c r="E122" s="10"/>
      <c r="F122" s="10"/>
      <c r="G122" s="10"/>
      <c r="H122" s="10"/>
      <c r="I122" s="10"/>
      <c r="J122" s="10"/>
      <c r="K122" s="10"/>
      <c r="L122" s="10"/>
      <c r="M122" s="10"/>
      <c r="N122" s="10"/>
      <c r="O122" s="10"/>
      <c r="P122" s="10"/>
      <c r="Q122" s="10"/>
      <c r="R122" s="10"/>
      <c r="S122" s="10"/>
      <c r="T122" s="10"/>
      <c r="U122" s="10"/>
      <c r="V122" s="10"/>
      <c r="W122" s="10"/>
      <c r="X122" s="10"/>
      <c r="Y122" s="10"/>
      <c r="Z122" s="10"/>
      <c r="AA122" s="10"/>
    </row>
    <row r="123" spans="1:27" ht="12.75" customHeight="1" x14ac:dyDescent="0.15">
      <c r="A123" s="10"/>
      <c r="B123" s="10"/>
      <c r="C123" s="10"/>
      <c r="D123" s="10"/>
      <c r="E123" s="10"/>
      <c r="F123" s="10"/>
      <c r="G123" s="10"/>
      <c r="H123" s="10"/>
      <c r="I123" s="10"/>
      <c r="J123" s="10"/>
      <c r="K123" s="10"/>
      <c r="L123" s="10"/>
      <c r="M123" s="10"/>
      <c r="N123" s="10"/>
      <c r="O123" s="10"/>
      <c r="P123" s="10"/>
      <c r="Q123" s="10"/>
      <c r="R123" s="10"/>
      <c r="S123" s="10"/>
      <c r="T123" s="10"/>
      <c r="U123" s="10"/>
      <c r="V123" s="10"/>
      <c r="W123" s="10"/>
      <c r="X123" s="10"/>
      <c r="Y123" s="10"/>
      <c r="Z123" s="10"/>
      <c r="AA123" s="10"/>
    </row>
    <row r="124" spans="1:27" ht="12.75" customHeight="1" x14ac:dyDescent="0.15">
      <c r="A124" s="10"/>
      <c r="B124" s="10"/>
      <c r="C124" s="10"/>
      <c r="D124" s="10"/>
      <c r="E124" s="10"/>
      <c r="F124" s="10"/>
      <c r="G124" s="10"/>
      <c r="H124" s="10"/>
      <c r="I124" s="10"/>
      <c r="J124" s="10"/>
      <c r="K124" s="10"/>
      <c r="L124" s="10"/>
      <c r="M124" s="10"/>
      <c r="N124" s="10"/>
      <c r="O124" s="10"/>
      <c r="P124" s="10"/>
      <c r="Q124" s="10"/>
      <c r="R124" s="10"/>
      <c r="S124" s="10"/>
      <c r="T124" s="10"/>
      <c r="U124" s="10"/>
      <c r="V124" s="10"/>
      <c r="W124" s="10"/>
      <c r="X124" s="10"/>
      <c r="Y124" s="10"/>
      <c r="Z124" s="10"/>
      <c r="AA124" s="10"/>
    </row>
    <row r="125" spans="1:27" ht="12.75" customHeight="1" x14ac:dyDescent="0.15">
      <c r="A125" s="10"/>
      <c r="B125" s="10"/>
      <c r="C125" s="10"/>
      <c r="D125" s="10"/>
      <c r="E125" s="10"/>
      <c r="F125" s="10"/>
      <c r="G125" s="10"/>
      <c r="H125" s="10"/>
      <c r="I125" s="10"/>
      <c r="J125" s="10"/>
      <c r="K125" s="10"/>
      <c r="L125" s="10"/>
      <c r="M125" s="10"/>
      <c r="N125" s="10"/>
      <c r="O125" s="10"/>
      <c r="P125" s="10"/>
      <c r="Q125" s="10"/>
      <c r="R125" s="10"/>
      <c r="S125" s="10"/>
      <c r="T125" s="10"/>
      <c r="U125" s="10"/>
      <c r="V125" s="10"/>
      <c r="W125" s="10"/>
      <c r="X125" s="10"/>
      <c r="Y125" s="10"/>
      <c r="Z125" s="10"/>
      <c r="AA125" s="10"/>
    </row>
    <row r="126" spans="1:27" ht="12.75" customHeight="1" x14ac:dyDescent="0.15">
      <c r="A126" s="10"/>
      <c r="B126" s="10"/>
      <c r="C126" s="10"/>
      <c r="D126" s="10"/>
      <c r="E126" s="10"/>
      <c r="F126" s="10"/>
      <c r="G126" s="10"/>
      <c r="H126" s="10"/>
      <c r="I126" s="10"/>
      <c r="J126" s="10"/>
      <c r="K126" s="10"/>
      <c r="L126" s="10"/>
      <c r="M126" s="10"/>
      <c r="N126" s="10"/>
      <c r="O126" s="10"/>
      <c r="P126" s="10"/>
      <c r="Q126" s="10"/>
      <c r="R126" s="10"/>
      <c r="S126" s="10"/>
      <c r="T126" s="10"/>
      <c r="U126" s="10"/>
      <c r="V126" s="10"/>
      <c r="W126" s="10"/>
      <c r="X126" s="10"/>
      <c r="Y126" s="10"/>
      <c r="Z126" s="10"/>
      <c r="AA126" s="10"/>
    </row>
    <row r="127" spans="1:27" ht="12.75" customHeight="1" x14ac:dyDescent="0.15">
      <c r="A127" s="10"/>
      <c r="B127" s="10"/>
      <c r="C127" s="10"/>
      <c r="D127" s="10"/>
      <c r="E127" s="10"/>
      <c r="F127" s="10"/>
      <c r="G127" s="10"/>
      <c r="H127" s="10"/>
      <c r="I127" s="10"/>
      <c r="J127" s="10"/>
      <c r="K127" s="10"/>
      <c r="L127" s="10"/>
      <c r="M127" s="10"/>
      <c r="N127" s="10"/>
      <c r="O127" s="10"/>
      <c r="P127" s="10"/>
      <c r="Q127" s="10"/>
      <c r="R127" s="10"/>
      <c r="S127" s="10"/>
      <c r="T127" s="10"/>
      <c r="U127" s="10"/>
      <c r="V127" s="10"/>
      <c r="W127" s="10"/>
      <c r="X127" s="10"/>
      <c r="Y127" s="10"/>
      <c r="Z127" s="10"/>
      <c r="AA127" s="10"/>
    </row>
    <row r="128" spans="1:27" ht="12.75" customHeight="1" x14ac:dyDescent="0.15">
      <c r="A128" s="10"/>
      <c r="B128" s="10"/>
      <c r="C128" s="10"/>
      <c r="D128" s="10"/>
      <c r="E128" s="10"/>
      <c r="F128" s="10"/>
      <c r="G128" s="10"/>
      <c r="H128" s="10"/>
      <c r="I128" s="10"/>
      <c r="J128" s="10"/>
      <c r="K128" s="10"/>
      <c r="L128" s="10"/>
      <c r="M128" s="10"/>
      <c r="N128" s="10"/>
      <c r="O128" s="10"/>
      <c r="P128" s="10"/>
      <c r="Q128" s="10"/>
      <c r="R128" s="10"/>
      <c r="S128" s="10"/>
      <c r="T128" s="10"/>
      <c r="U128" s="10"/>
      <c r="V128" s="10"/>
      <c r="W128" s="10"/>
      <c r="X128" s="10"/>
      <c r="Y128" s="10"/>
      <c r="Z128" s="10"/>
      <c r="AA128" s="10"/>
    </row>
    <row r="129" spans="1:27" ht="12.75" customHeight="1" x14ac:dyDescent="0.15">
      <c r="A129" s="10"/>
      <c r="B129" s="10"/>
      <c r="C129" s="10"/>
      <c r="D129" s="10"/>
      <c r="E129" s="10"/>
      <c r="F129" s="10"/>
      <c r="G129" s="10"/>
      <c r="H129" s="10"/>
      <c r="I129" s="10"/>
      <c r="J129" s="10"/>
      <c r="K129" s="10"/>
      <c r="L129" s="10"/>
      <c r="M129" s="10"/>
      <c r="N129" s="10"/>
      <c r="O129" s="10"/>
      <c r="P129" s="10"/>
      <c r="Q129" s="10"/>
      <c r="R129" s="10"/>
      <c r="S129" s="10"/>
      <c r="T129" s="10"/>
      <c r="U129" s="10"/>
      <c r="V129" s="10"/>
      <c r="W129" s="10"/>
      <c r="X129" s="10"/>
      <c r="Y129" s="10"/>
      <c r="Z129" s="10"/>
      <c r="AA129" s="10"/>
    </row>
    <row r="130" spans="1:27" ht="12.75" customHeight="1" x14ac:dyDescent="0.15">
      <c r="A130" s="10"/>
      <c r="B130" s="10"/>
      <c r="C130" s="10"/>
      <c r="D130" s="10"/>
      <c r="E130" s="10"/>
      <c r="F130" s="10"/>
      <c r="G130" s="10"/>
      <c r="H130" s="10"/>
      <c r="I130" s="10"/>
      <c r="J130" s="10"/>
      <c r="K130" s="10"/>
      <c r="L130" s="10"/>
      <c r="M130" s="10"/>
      <c r="N130" s="10"/>
      <c r="O130" s="10"/>
      <c r="P130" s="10"/>
      <c r="Q130" s="10"/>
      <c r="R130" s="10"/>
      <c r="S130" s="10"/>
      <c r="T130" s="10"/>
      <c r="U130" s="10"/>
      <c r="V130" s="10"/>
      <c r="W130" s="10"/>
      <c r="X130" s="10"/>
      <c r="Y130" s="10"/>
      <c r="Z130" s="10"/>
      <c r="AA130" s="10"/>
    </row>
    <row r="131" spans="1:27" ht="12.75" customHeight="1" x14ac:dyDescent="0.15">
      <c r="A131" s="10"/>
      <c r="B131" s="10"/>
      <c r="C131" s="10"/>
      <c r="D131" s="10"/>
      <c r="E131" s="10"/>
      <c r="F131" s="10"/>
      <c r="G131" s="10"/>
      <c r="H131" s="10"/>
      <c r="I131" s="10"/>
      <c r="J131" s="10"/>
      <c r="K131" s="10"/>
      <c r="L131" s="10"/>
      <c r="M131" s="10"/>
      <c r="N131" s="10"/>
      <c r="O131" s="10"/>
      <c r="P131" s="10"/>
      <c r="Q131" s="10"/>
      <c r="R131" s="10"/>
      <c r="S131" s="10"/>
      <c r="T131" s="10"/>
      <c r="U131" s="10"/>
      <c r="V131" s="10"/>
      <c r="W131" s="10"/>
      <c r="X131" s="10"/>
      <c r="Y131" s="10"/>
      <c r="Z131" s="10"/>
      <c r="AA131" s="10"/>
    </row>
    <row r="132" spans="1:27" ht="12.75" customHeight="1" x14ac:dyDescent="0.15">
      <c r="A132" s="10"/>
      <c r="B132" s="10"/>
      <c r="C132" s="10"/>
      <c r="D132" s="10"/>
      <c r="E132" s="10"/>
      <c r="F132" s="10"/>
      <c r="G132" s="10"/>
      <c r="H132" s="10"/>
      <c r="I132" s="10"/>
      <c r="J132" s="10"/>
      <c r="K132" s="10"/>
      <c r="L132" s="10"/>
      <c r="M132" s="10"/>
      <c r="N132" s="10"/>
      <c r="O132" s="10"/>
      <c r="P132" s="10"/>
      <c r="Q132" s="10"/>
      <c r="R132" s="10"/>
      <c r="S132" s="10"/>
      <c r="T132" s="10"/>
      <c r="U132" s="10"/>
      <c r="V132" s="10"/>
      <c r="W132" s="10"/>
      <c r="X132" s="10"/>
      <c r="Y132" s="10"/>
      <c r="Z132" s="10"/>
      <c r="AA132" s="10"/>
    </row>
    <row r="133" spans="1:27" ht="12.75" customHeight="1" x14ac:dyDescent="0.15">
      <c r="A133" s="10"/>
      <c r="B133" s="10"/>
      <c r="C133" s="10"/>
      <c r="D133" s="10"/>
      <c r="E133" s="10"/>
      <c r="F133" s="10"/>
      <c r="G133" s="10"/>
      <c r="H133" s="10"/>
      <c r="I133" s="10"/>
      <c r="J133" s="10"/>
      <c r="K133" s="10"/>
      <c r="L133" s="10"/>
      <c r="M133" s="10"/>
      <c r="N133" s="10"/>
      <c r="O133" s="10"/>
      <c r="P133" s="10"/>
      <c r="Q133" s="10"/>
      <c r="R133" s="10"/>
      <c r="S133" s="10"/>
      <c r="T133" s="10"/>
      <c r="U133" s="10"/>
      <c r="V133" s="10"/>
      <c r="W133" s="10"/>
      <c r="X133" s="10"/>
      <c r="Y133" s="10"/>
      <c r="Z133" s="10"/>
      <c r="AA133" s="10"/>
    </row>
    <row r="134" spans="1:27" ht="12.75" customHeight="1" x14ac:dyDescent="0.15">
      <c r="A134" s="10"/>
      <c r="B134" s="10"/>
      <c r="C134" s="10"/>
      <c r="D134" s="10"/>
      <c r="E134" s="10"/>
      <c r="F134" s="10"/>
      <c r="G134" s="10"/>
      <c r="H134" s="10"/>
      <c r="I134" s="10"/>
      <c r="J134" s="10"/>
      <c r="K134" s="10"/>
      <c r="L134" s="10"/>
      <c r="M134" s="10"/>
      <c r="N134" s="10"/>
      <c r="O134" s="10"/>
      <c r="P134" s="10"/>
      <c r="Q134" s="10"/>
      <c r="R134" s="10"/>
      <c r="S134" s="10"/>
      <c r="T134" s="10"/>
      <c r="U134" s="10"/>
      <c r="V134" s="10"/>
      <c r="W134" s="10"/>
      <c r="X134" s="10"/>
      <c r="Y134" s="10"/>
      <c r="Z134" s="10"/>
      <c r="AA134" s="10"/>
    </row>
    <row r="135" spans="1:27" ht="12.75" customHeight="1" x14ac:dyDescent="0.15">
      <c r="A135" s="10"/>
      <c r="B135" s="10"/>
      <c r="C135" s="10"/>
      <c r="D135" s="10"/>
      <c r="E135" s="10"/>
      <c r="F135" s="10"/>
      <c r="G135" s="10"/>
      <c r="H135" s="10"/>
      <c r="I135" s="10"/>
      <c r="J135" s="10"/>
      <c r="K135" s="10"/>
      <c r="L135" s="10"/>
      <c r="M135" s="10"/>
      <c r="N135" s="10"/>
      <c r="O135" s="10"/>
      <c r="P135" s="10"/>
      <c r="Q135" s="10"/>
      <c r="R135" s="10"/>
      <c r="S135" s="10"/>
      <c r="T135" s="10"/>
      <c r="U135" s="10"/>
      <c r="V135" s="10"/>
      <c r="W135" s="10"/>
      <c r="X135" s="10"/>
      <c r="Y135" s="10"/>
      <c r="Z135" s="10"/>
      <c r="AA135" s="10"/>
    </row>
    <row r="136" spans="1:27" ht="12.75" customHeight="1" x14ac:dyDescent="0.15">
      <c r="A136" s="10"/>
      <c r="B136" s="10"/>
      <c r="C136" s="10"/>
      <c r="D136" s="10"/>
      <c r="E136" s="10"/>
      <c r="F136" s="10"/>
      <c r="G136" s="10"/>
      <c r="H136" s="10"/>
      <c r="I136" s="10"/>
      <c r="J136" s="10"/>
      <c r="K136" s="10"/>
      <c r="L136" s="10"/>
      <c r="M136" s="10"/>
      <c r="N136" s="10"/>
      <c r="O136" s="10"/>
      <c r="P136" s="10"/>
      <c r="Q136" s="10"/>
      <c r="R136" s="10"/>
      <c r="S136" s="10"/>
      <c r="T136" s="10"/>
      <c r="U136" s="10"/>
      <c r="V136" s="10"/>
      <c r="W136" s="10"/>
      <c r="X136" s="10"/>
      <c r="Y136" s="10"/>
      <c r="Z136" s="10"/>
      <c r="AA136" s="10"/>
    </row>
    <row r="137" spans="1:27" ht="12.75" customHeight="1" x14ac:dyDescent="0.15">
      <c r="A137" s="10"/>
      <c r="B137" s="10"/>
      <c r="C137" s="10"/>
      <c r="D137" s="10"/>
      <c r="E137" s="10"/>
      <c r="F137" s="10"/>
      <c r="G137" s="10"/>
      <c r="H137" s="10"/>
      <c r="I137" s="10"/>
      <c r="J137" s="10"/>
      <c r="K137" s="10"/>
      <c r="L137" s="10"/>
      <c r="M137" s="10"/>
      <c r="N137" s="10"/>
      <c r="O137" s="10"/>
      <c r="P137" s="10"/>
      <c r="Q137" s="10"/>
      <c r="R137" s="10"/>
      <c r="S137" s="10"/>
      <c r="T137" s="10"/>
      <c r="U137" s="10"/>
      <c r="V137" s="10"/>
      <c r="W137" s="10"/>
      <c r="X137" s="10"/>
      <c r="Y137" s="10"/>
      <c r="Z137" s="10"/>
      <c r="AA137" s="10"/>
    </row>
    <row r="138" spans="1:27" ht="12.75" customHeight="1" x14ac:dyDescent="0.15">
      <c r="A138" s="10"/>
      <c r="B138" s="10"/>
      <c r="C138" s="10"/>
      <c r="D138" s="10"/>
      <c r="E138" s="10"/>
      <c r="F138" s="10"/>
      <c r="G138" s="10"/>
      <c r="H138" s="10"/>
      <c r="I138" s="10"/>
      <c r="J138" s="10"/>
      <c r="K138" s="10"/>
      <c r="L138" s="10"/>
      <c r="M138" s="10"/>
      <c r="N138" s="10"/>
      <c r="O138" s="10"/>
      <c r="P138" s="10"/>
      <c r="Q138" s="10"/>
      <c r="R138" s="10"/>
      <c r="S138" s="10"/>
      <c r="T138" s="10"/>
      <c r="U138" s="10"/>
      <c r="V138" s="10"/>
      <c r="W138" s="10"/>
      <c r="X138" s="10"/>
      <c r="Y138" s="10"/>
      <c r="Z138" s="10"/>
      <c r="AA138" s="10"/>
    </row>
    <row r="139" spans="1:27" ht="12.75" customHeight="1" x14ac:dyDescent="0.15">
      <c r="A139" s="10"/>
      <c r="B139" s="10"/>
      <c r="C139" s="10"/>
      <c r="D139" s="10"/>
      <c r="E139" s="10"/>
      <c r="F139" s="10"/>
      <c r="G139" s="10"/>
      <c r="H139" s="10"/>
      <c r="I139" s="10"/>
      <c r="J139" s="10"/>
      <c r="K139" s="10"/>
      <c r="L139" s="10"/>
      <c r="M139" s="10"/>
      <c r="N139" s="10"/>
      <c r="O139" s="10"/>
      <c r="P139" s="10"/>
      <c r="Q139" s="10"/>
      <c r="R139" s="10"/>
      <c r="S139" s="10"/>
      <c r="T139" s="10"/>
      <c r="U139" s="10"/>
      <c r="V139" s="10"/>
      <c r="W139" s="10"/>
      <c r="X139" s="10"/>
      <c r="Y139" s="10"/>
      <c r="Z139" s="10"/>
      <c r="AA139" s="10"/>
    </row>
    <row r="140" spans="1:27" ht="12.75" customHeight="1" x14ac:dyDescent="0.15">
      <c r="A140" s="10"/>
      <c r="B140" s="10"/>
      <c r="C140" s="10"/>
      <c r="D140" s="10"/>
      <c r="E140" s="10"/>
      <c r="F140" s="10"/>
      <c r="G140" s="10"/>
      <c r="H140" s="10"/>
      <c r="I140" s="10"/>
      <c r="J140" s="10"/>
      <c r="K140" s="10"/>
      <c r="L140" s="10"/>
      <c r="M140" s="10"/>
      <c r="N140" s="10"/>
      <c r="O140" s="10"/>
      <c r="P140" s="10"/>
      <c r="Q140" s="10"/>
      <c r="R140" s="10"/>
      <c r="S140" s="10"/>
      <c r="T140" s="10"/>
      <c r="U140" s="10"/>
      <c r="V140" s="10"/>
      <c r="W140" s="10"/>
      <c r="X140" s="10"/>
      <c r="Y140" s="10"/>
      <c r="Z140" s="10"/>
      <c r="AA140" s="10"/>
    </row>
    <row r="141" spans="1:27" ht="12.75" customHeight="1" x14ac:dyDescent="0.15">
      <c r="A141" s="10"/>
      <c r="B141" s="10"/>
      <c r="C141" s="10"/>
      <c r="D141" s="10"/>
      <c r="E141" s="10"/>
      <c r="F141" s="10"/>
      <c r="G141" s="10"/>
      <c r="H141" s="10"/>
      <c r="I141" s="10"/>
      <c r="J141" s="10"/>
      <c r="K141" s="10"/>
      <c r="L141" s="10"/>
      <c r="M141" s="10"/>
      <c r="N141" s="10"/>
      <c r="O141" s="10"/>
      <c r="P141" s="10"/>
      <c r="Q141" s="10"/>
      <c r="R141" s="10"/>
      <c r="S141" s="10"/>
      <c r="T141" s="10"/>
      <c r="U141" s="10"/>
      <c r="V141" s="10"/>
      <c r="W141" s="10"/>
      <c r="X141" s="10"/>
      <c r="Y141" s="10"/>
      <c r="Z141" s="10"/>
      <c r="AA141" s="10"/>
    </row>
    <row r="142" spans="1:27" ht="12.75" customHeight="1" x14ac:dyDescent="0.15">
      <c r="A142" s="10"/>
      <c r="B142" s="10"/>
      <c r="C142" s="10"/>
      <c r="D142" s="10"/>
      <c r="E142" s="10"/>
      <c r="F142" s="10"/>
      <c r="G142" s="10"/>
      <c r="H142" s="10"/>
      <c r="I142" s="10"/>
      <c r="J142" s="10"/>
      <c r="K142" s="10"/>
      <c r="L142" s="10"/>
      <c r="M142" s="10"/>
      <c r="N142" s="10"/>
      <c r="O142" s="10"/>
      <c r="P142" s="10"/>
      <c r="Q142" s="10"/>
      <c r="R142" s="10"/>
      <c r="S142" s="10"/>
      <c r="T142" s="10"/>
      <c r="U142" s="10"/>
      <c r="V142" s="10"/>
      <c r="W142" s="10"/>
      <c r="X142" s="10"/>
      <c r="Y142" s="10"/>
      <c r="Z142" s="10"/>
      <c r="AA142" s="10"/>
    </row>
    <row r="143" spans="1:27" ht="12.75" customHeight="1" x14ac:dyDescent="0.15">
      <c r="A143" s="10"/>
      <c r="B143" s="10"/>
      <c r="C143" s="10"/>
      <c r="D143" s="10"/>
      <c r="E143" s="10"/>
      <c r="F143" s="10"/>
      <c r="G143" s="10"/>
      <c r="H143" s="10"/>
      <c r="I143" s="10"/>
      <c r="J143" s="10"/>
      <c r="K143" s="10"/>
      <c r="L143" s="10"/>
      <c r="M143" s="10"/>
      <c r="N143" s="10"/>
      <c r="O143" s="10"/>
      <c r="P143" s="10"/>
      <c r="Q143" s="10"/>
      <c r="R143" s="10"/>
      <c r="S143" s="10"/>
      <c r="T143" s="10"/>
      <c r="U143" s="10"/>
      <c r="V143" s="10"/>
      <c r="W143" s="10"/>
      <c r="X143" s="10"/>
      <c r="Y143" s="10"/>
      <c r="Z143" s="10"/>
      <c r="AA143" s="10"/>
    </row>
    <row r="144" spans="1:27" ht="12.75" customHeight="1" x14ac:dyDescent="0.15">
      <c r="A144" s="10"/>
      <c r="B144" s="10"/>
      <c r="C144" s="10"/>
      <c r="D144" s="10"/>
      <c r="E144" s="10"/>
      <c r="F144" s="10"/>
      <c r="G144" s="10"/>
      <c r="H144" s="10"/>
      <c r="I144" s="10"/>
      <c r="J144" s="10"/>
      <c r="K144" s="10"/>
      <c r="L144" s="10"/>
      <c r="M144" s="10"/>
      <c r="N144" s="10"/>
      <c r="O144" s="10"/>
      <c r="P144" s="10"/>
      <c r="Q144" s="10"/>
      <c r="R144" s="10"/>
      <c r="S144" s="10"/>
      <c r="T144" s="10"/>
      <c r="U144" s="10"/>
      <c r="V144" s="10"/>
      <c r="W144" s="10"/>
      <c r="X144" s="10"/>
      <c r="Y144" s="10"/>
      <c r="Z144" s="10"/>
      <c r="AA144" s="10"/>
    </row>
    <row r="145" spans="1:27" ht="12.75" customHeight="1" x14ac:dyDescent="0.15">
      <c r="A145" s="10"/>
      <c r="B145" s="10"/>
      <c r="C145" s="10"/>
      <c r="D145" s="10"/>
      <c r="E145" s="10"/>
      <c r="F145" s="10"/>
      <c r="G145" s="10"/>
      <c r="H145" s="10"/>
      <c r="I145" s="10"/>
      <c r="J145" s="10"/>
      <c r="K145" s="10"/>
      <c r="L145" s="10"/>
      <c r="M145" s="10"/>
      <c r="N145" s="10"/>
      <c r="O145" s="10"/>
      <c r="P145" s="10"/>
      <c r="Q145" s="10"/>
      <c r="R145" s="10"/>
      <c r="S145" s="10"/>
      <c r="T145" s="10"/>
      <c r="U145" s="10"/>
      <c r="V145" s="10"/>
      <c r="W145" s="10"/>
      <c r="X145" s="10"/>
      <c r="Y145" s="10"/>
      <c r="Z145" s="10"/>
      <c r="AA145" s="10"/>
    </row>
    <row r="146" spans="1:27" ht="12.75" customHeight="1" x14ac:dyDescent="0.15">
      <c r="A146" s="10"/>
      <c r="B146" s="10"/>
      <c r="C146" s="10"/>
      <c r="D146" s="10"/>
      <c r="E146" s="10"/>
      <c r="F146" s="10"/>
      <c r="G146" s="10"/>
      <c r="H146" s="10"/>
      <c r="I146" s="10"/>
      <c r="J146" s="10"/>
      <c r="K146" s="10"/>
      <c r="L146" s="10"/>
      <c r="M146" s="10"/>
      <c r="N146" s="10"/>
      <c r="O146" s="10"/>
      <c r="P146" s="10"/>
      <c r="Q146" s="10"/>
      <c r="R146" s="10"/>
      <c r="S146" s="10"/>
      <c r="T146" s="10"/>
      <c r="U146" s="10"/>
      <c r="V146" s="10"/>
      <c r="W146" s="10"/>
      <c r="X146" s="10"/>
      <c r="Y146" s="10"/>
      <c r="Z146" s="10"/>
      <c r="AA146" s="10"/>
    </row>
    <row r="147" spans="1:27" ht="12.75" customHeight="1" x14ac:dyDescent="0.15">
      <c r="A147" s="10"/>
      <c r="B147" s="10"/>
      <c r="C147" s="10"/>
      <c r="D147" s="10"/>
      <c r="E147" s="10"/>
      <c r="F147" s="10"/>
      <c r="G147" s="10"/>
      <c r="H147" s="10"/>
      <c r="I147" s="10"/>
      <c r="J147" s="10"/>
      <c r="K147" s="10"/>
      <c r="L147" s="10"/>
      <c r="M147" s="10"/>
      <c r="N147" s="10"/>
      <c r="O147" s="10"/>
      <c r="P147" s="10"/>
      <c r="Q147" s="10"/>
      <c r="R147" s="10"/>
      <c r="S147" s="10"/>
      <c r="T147" s="10"/>
      <c r="U147" s="10"/>
      <c r="V147" s="10"/>
      <c r="W147" s="10"/>
      <c r="X147" s="10"/>
      <c r="Y147" s="10"/>
      <c r="Z147" s="10"/>
      <c r="AA147" s="10"/>
    </row>
    <row r="148" spans="1:27" ht="12.75" customHeight="1" x14ac:dyDescent="0.15">
      <c r="A148" s="10"/>
      <c r="B148" s="10"/>
      <c r="C148" s="10"/>
      <c r="D148" s="10"/>
      <c r="E148" s="10"/>
      <c r="F148" s="10"/>
      <c r="G148" s="10"/>
      <c r="H148" s="10"/>
      <c r="I148" s="10"/>
      <c r="J148" s="10"/>
      <c r="K148" s="10"/>
      <c r="L148" s="10"/>
      <c r="M148" s="10"/>
      <c r="N148" s="10"/>
      <c r="O148" s="10"/>
      <c r="P148" s="10"/>
      <c r="Q148" s="10"/>
      <c r="R148" s="10"/>
      <c r="S148" s="10"/>
      <c r="T148" s="10"/>
      <c r="U148" s="10"/>
      <c r="V148" s="10"/>
      <c r="W148" s="10"/>
      <c r="X148" s="10"/>
      <c r="Y148" s="10"/>
      <c r="Z148" s="10"/>
      <c r="AA148" s="10"/>
    </row>
    <row r="149" spans="1:27" ht="12.75" customHeight="1" x14ac:dyDescent="0.15">
      <c r="A149" s="10"/>
      <c r="B149" s="10"/>
      <c r="C149" s="10"/>
      <c r="D149" s="10"/>
      <c r="E149" s="10"/>
      <c r="F149" s="10"/>
      <c r="G149" s="10"/>
      <c r="H149" s="10"/>
      <c r="I149" s="10"/>
      <c r="J149" s="10"/>
      <c r="K149" s="10"/>
      <c r="L149" s="10"/>
      <c r="M149" s="10"/>
      <c r="N149" s="10"/>
      <c r="O149" s="10"/>
      <c r="P149" s="10"/>
      <c r="Q149" s="10"/>
      <c r="R149" s="10"/>
      <c r="S149" s="10"/>
      <c r="T149" s="10"/>
      <c r="U149" s="10"/>
      <c r="V149" s="10"/>
      <c r="W149" s="10"/>
      <c r="X149" s="10"/>
      <c r="Y149" s="10"/>
      <c r="Z149" s="10"/>
      <c r="AA149" s="10"/>
    </row>
    <row r="150" spans="1:27" ht="12.75" customHeight="1" x14ac:dyDescent="0.15">
      <c r="A150" s="10"/>
      <c r="B150" s="10"/>
      <c r="C150" s="10"/>
      <c r="D150" s="10"/>
      <c r="E150" s="10"/>
      <c r="F150" s="10"/>
      <c r="G150" s="10"/>
      <c r="H150" s="10"/>
      <c r="I150" s="10"/>
      <c r="J150" s="10"/>
      <c r="K150" s="10"/>
      <c r="L150" s="10"/>
      <c r="M150" s="10"/>
      <c r="N150" s="10"/>
      <c r="O150" s="10"/>
      <c r="P150" s="10"/>
      <c r="Q150" s="10"/>
      <c r="R150" s="10"/>
      <c r="S150" s="10"/>
      <c r="T150" s="10"/>
      <c r="U150" s="10"/>
      <c r="V150" s="10"/>
      <c r="W150" s="10"/>
      <c r="X150" s="10"/>
      <c r="Y150" s="10"/>
      <c r="Z150" s="10"/>
      <c r="AA150" s="10"/>
    </row>
    <row r="151" spans="1:27" ht="12.75" customHeight="1" x14ac:dyDescent="0.15">
      <c r="A151" s="10"/>
      <c r="B151" s="10"/>
      <c r="C151" s="10"/>
      <c r="D151" s="10"/>
      <c r="E151" s="10"/>
      <c r="F151" s="10"/>
      <c r="G151" s="10"/>
      <c r="H151" s="10"/>
      <c r="I151" s="10"/>
      <c r="J151" s="10"/>
      <c r="K151" s="10"/>
      <c r="L151" s="10"/>
      <c r="M151" s="10"/>
      <c r="N151" s="10"/>
      <c r="O151" s="10"/>
      <c r="P151" s="10"/>
      <c r="Q151" s="10"/>
      <c r="R151" s="10"/>
      <c r="S151" s="10"/>
      <c r="T151" s="10"/>
      <c r="U151" s="10"/>
      <c r="V151" s="10"/>
      <c r="W151" s="10"/>
      <c r="X151" s="10"/>
      <c r="Y151" s="10"/>
      <c r="Z151" s="10"/>
      <c r="AA151" s="10"/>
    </row>
    <row r="152" spans="1:27" ht="12.75" customHeight="1" x14ac:dyDescent="0.15">
      <c r="A152" s="10"/>
      <c r="B152" s="10"/>
      <c r="C152" s="10"/>
      <c r="D152" s="10"/>
      <c r="E152" s="10"/>
      <c r="F152" s="10"/>
      <c r="G152" s="10"/>
      <c r="H152" s="10"/>
      <c r="I152" s="10"/>
      <c r="J152" s="10"/>
      <c r="K152" s="10"/>
      <c r="L152" s="10"/>
      <c r="M152" s="10"/>
      <c r="N152" s="10"/>
      <c r="O152" s="10"/>
      <c r="P152" s="10"/>
      <c r="Q152" s="10"/>
      <c r="R152" s="10"/>
      <c r="S152" s="10"/>
      <c r="T152" s="10"/>
      <c r="U152" s="10"/>
      <c r="V152" s="10"/>
      <c r="W152" s="10"/>
      <c r="X152" s="10"/>
      <c r="Y152" s="10"/>
      <c r="Z152" s="10"/>
      <c r="AA152" s="10"/>
    </row>
    <row r="153" spans="1:27" ht="12.75" customHeight="1" x14ac:dyDescent="0.15">
      <c r="A153" s="10"/>
      <c r="B153" s="10"/>
      <c r="C153" s="10"/>
      <c r="D153" s="10"/>
      <c r="E153" s="10"/>
      <c r="F153" s="10"/>
      <c r="G153" s="10"/>
      <c r="H153" s="10"/>
      <c r="I153" s="10"/>
      <c r="J153" s="10"/>
      <c r="K153" s="10"/>
      <c r="L153" s="10"/>
      <c r="M153" s="10"/>
      <c r="N153" s="10"/>
      <c r="O153" s="10"/>
      <c r="P153" s="10"/>
      <c r="Q153" s="10"/>
      <c r="R153" s="10"/>
      <c r="S153" s="10"/>
      <c r="T153" s="10"/>
      <c r="U153" s="10"/>
      <c r="V153" s="10"/>
      <c r="W153" s="10"/>
      <c r="X153" s="10"/>
      <c r="Y153" s="10"/>
      <c r="Z153" s="10"/>
      <c r="AA153" s="10"/>
    </row>
    <row r="154" spans="1:27" ht="12.75" customHeight="1" x14ac:dyDescent="0.15">
      <c r="A154" s="10"/>
      <c r="B154" s="10"/>
      <c r="C154" s="10"/>
      <c r="D154" s="10"/>
      <c r="E154" s="10"/>
      <c r="F154" s="10"/>
      <c r="G154" s="10"/>
      <c r="H154" s="10"/>
      <c r="I154" s="10"/>
      <c r="J154" s="10"/>
      <c r="K154" s="10"/>
      <c r="L154" s="10"/>
      <c r="M154" s="10"/>
      <c r="N154" s="10"/>
      <c r="O154" s="10"/>
      <c r="P154" s="10"/>
      <c r="Q154" s="10"/>
      <c r="R154" s="10"/>
      <c r="S154" s="10"/>
      <c r="T154" s="10"/>
      <c r="U154" s="10"/>
      <c r="V154" s="10"/>
      <c r="W154" s="10"/>
      <c r="X154" s="10"/>
      <c r="Y154" s="10"/>
      <c r="Z154" s="10"/>
      <c r="AA154" s="10"/>
    </row>
    <row r="155" spans="1:27" ht="12.75" customHeight="1" x14ac:dyDescent="0.15">
      <c r="A155" s="10"/>
      <c r="B155" s="10"/>
      <c r="C155" s="10"/>
      <c r="D155" s="10"/>
      <c r="E155" s="10"/>
      <c r="F155" s="10"/>
      <c r="G155" s="10"/>
      <c r="H155" s="10"/>
      <c r="I155" s="10"/>
      <c r="J155" s="10"/>
      <c r="K155" s="10"/>
      <c r="L155" s="10"/>
      <c r="M155" s="10"/>
      <c r="N155" s="10"/>
      <c r="O155" s="10"/>
      <c r="P155" s="10"/>
      <c r="Q155" s="10"/>
      <c r="R155" s="10"/>
      <c r="S155" s="10"/>
      <c r="T155" s="10"/>
      <c r="U155" s="10"/>
      <c r="V155" s="10"/>
      <c r="W155" s="10"/>
      <c r="X155" s="10"/>
      <c r="Y155" s="10"/>
      <c r="Z155" s="10"/>
      <c r="AA155" s="10"/>
    </row>
    <row r="156" spans="1:27" ht="12.75" customHeight="1" x14ac:dyDescent="0.15">
      <c r="A156" s="10"/>
      <c r="B156" s="10"/>
      <c r="C156" s="10"/>
      <c r="D156" s="10"/>
      <c r="E156" s="10"/>
      <c r="F156" s="10"/>
      <c r="G156" s="10"/>
      <c r="H156" s="10"/>
      <c r="I156" s="10"/>
      <c r="J156" s="10"/>
      <c r="K156" s="10"/>
      <c r="L156" s="10"/>
      <c r="M156" s="10"/>
      <c r="N156" s="10"/>
      <c r="O156" s="10"/>
      <c r="P156" s="10"/>
      <c r="Q156" s="10"/>
      <c r="R156" s="10"/>
      <c r="S156" s="10"/>
      <c r="T156" s="10"/>
      <c r="U156" s="10"/>
      <c r="V156" s="10"/>
      <c r="W156" s="10"/>
      <c r="X156" s="10"/>
      <c r="Y156" s="10"/>
      <c r="Z156" s="10"/>
      <c r="AA156" s="10"/>
    </row>
    <row r="157" spans="1:27" ht="12.75" customHeight="1" x14ac:dyDescent="0.15">
      <c r="A157" s="10"/>
      <c r="B157" s="10"/>
      <c r="C157" s="10"/>
      <c r="D157" s="10"/>
      <c r="E157" s="10"/>
      <c r="F157" s="10"/>
      <c r="G157" s="10"/>
      <c r="H157" s="10"/>
      <c r="I157" s="10"/>
      <c r="J157" s="10"/>
      <c r="K157" s="10"/>
      <c r="L157" s="10"/>
      <c r="M157" s="10"/>
      <c r="N157" s="10"/>
      <c r="O157" s="10"/>
      <c r="P157" s="10"/>
      <c r="Q157" s="10"/>
      <c r="R157" s="10"/>
      <c r="S157" s="10"/>
      <c r="T157" s="10"/>
      <c r="U157" s="10"/>
      <c r="V157" s="10"/>
      <c r="W157" s="10"/>
      <c r="X157" s="10"/>
      <c r="Y157" s="10"/>
      <c r="Z157" s="10"/>
      <c r="AA157" s="10"/>
    </row>
    <row r="158" spans="1:27" ht="12.75" customHeight="1" x14ac:dyDescent="0.15">
      <c r="A158" s="10"/>
      <c r="B158" s="10"/>
      <c r="C158" s="10"/>
      <c r="D158" s="10"/>
      <c r="E158" s="10"/>
      <c r="F158" s="10"/>
      <c r="G158" s="10"/>
      <c r="H158" s="10"/>
      <c r="I158" s="10"/>
      <c r="J158" s="10"/>
      <c r="K158" s="10"/>
      <c r="L158" s="10"/>
      <c r="M158" s="10"/>
      <c r="N158" s="10"/>
      <c r="O158" s="10"/>
      <c r="P158" s="10"/>
      <c r="Q158" s="10"/>
      <c r="R158" s="10"/>
      <c r="S158" s="10"/>
      <c r="T158" s="10"/>
      <c r="U158" s="10"/>
      <c r="V158" s="10"/>
      <c r="W158" s="10"/>
      <c r="X158" s="10"/>
      <c r="Y158" s="10"/>
      <c r="Z158" s="10"/>
      <c r="AA158" s="10"/>
    </row>
    <row r="159" spans="1:27" ht="12.75" customHeight="1" x14ac:dyDescent="0.15">
      <c r="A159" s="10"/>
      <c r="B159" s="10"/>
      <c r="C159" s="10"/>
      <c r="D159" s="10"/>
      <c r="E159" s="10"/>
      <c r="F159" s="10"/>
      <c r="G159" s="10"/>
      <c r="H159" s="10"/>
      <c r="I159" s="10"/>
      <c r="J159" s="10"/>
      <c r="K159" s="10"/>
      <c r="L159" s="10"/>
      <c r="M159" s="10"/>
      <c r="N159" s="10"/>
      <c r="O159" s="10"/>
      <c r="P159" s="10"/>
      <c r="Q159" s="10"/>
      <c r="R159" s="10"/>
      <c r="S159" s="10"/>
      <c r="T159" s="10"/>
      <c r="U159" s="10"/>
      <c r="V159" s="10"/>
      <c r="W159" s="10"/>
      <c r="X159" s="10"/>
      <c r="Y159" s="10"/>
      <c r="Z159" s="10"/>
      <c r="AA159" s="10"/>
    </row>
    <row r="160" spans="1:27" ht="12.75" customHeight="1" x14ac:dyDescent="0.15">
      <c r="A160" s="10"/>
      <c r="B160" s="10"/>
      <c r="C160" s="10"/>
      <c r="D160" s="10"/>
      <c r="E160" s="10"/>
      <c r="F160" s="10"/>
      <c r="G160" s="10"/>
      <c r="H160" s="10"/>
      <c r="I160" s="10"/>
      <c r="J160" s="10"/>
      <c r="K160" s="10"/>
      <c r="L160" s="10"/>
      <c r="M160" s="10"/>
      <c r="N160" s="10"/>
      <c r="O160" s="10"/>
      <c r="P160" s="10"/>
      <c r="Q160" s="10"/>
      <c r="R160" s="10"/>
      <c r="S160" s="10"/>
      <c r="T160" s="10"/>
      <c r="U160" s="10"/>
      <c r="V160" s="10"/>
      <c r="W160" s="10"/>
      <c r="X160" s="10"/>
      <c r="Y160" s="10"/>
      <c r="Z160" s="10"/>
      <c r="AA160" s="10"/>
    </row>
    <row r="161" spans="1:27" ht="12.75" customHeight="1" x14ac:dyDescent="0.15">
      <c r="A161" s="10"/>
      <c r="B161" s="10"/>
      <c r="C161" s="10"/>
      <c r="D161" s="10"/>
      <c r="E161" s="10"/>
      <c r="F161" s="10"/>
      <c r="G161" s="10"/>
      <c r="H161" s="10"/>
      <c r="I161" s="10"/>
      <c r="J161" s="10"/>
      <c r="K161" s="10"/>
      <c r="L161" s="10"/>
      <c r="M161" s="10"/>
      <c r="N161" s="10"/>
      <c r="O161" s="10"/>
      <c r="P161" s="10"/>
      <c r="Q161" s="10"/>
      <c r="R161" s="10"/>
      <c r="S161" s="10"/>
      <c r="T161" s="10"/>
      <c r="U161" s="10"/>
      <c r="V161" s="10"/>
      <c r="W161" s="10"/>
      <c r="X161" s="10"/>
      <c r="Y161" s="10"/>
      <c r="Z161" s="10"/>
      <c r="AA161" s="10"/>
    </row>
    <row r="162" spans="1:27" ht="12.75" customHeight="1" x14ac:dyDescent="0.15">
      <c r="A162" s="10"/>
      <c r="B162" s="10"/>
      <c r="C162" s="10"/>
      <c r="D162" s="10"/>
      <c r="E162" s="10"/>
      <c r="F162" s="10"/>
      <c r="G162" s="10"/>
      <c r="H162" s="10"/>
      <c r="I162" s="10"/>
      <c r="J162" s="10"/>
      <c r="K162" s="10"/>
      <c r="L162" s="10"/>
      <c r="M162" s="10"/>
      <c r="N162" s="10"/>
      <c r="O162" s="10"/>
      <c r="P162" s="10"/>
      <c r="Q162" s="10"/>
      <c r="R162" s="10"/>
      <c r="S162" s="10"/>
      <c r="T162" s="10"/>
      <c r="U162" s="10"/>
      <c r="V162" s="10"/>
      <c r="W162" s="10"/>
      <c r="X162" s="10"/>
      <c r="Y162" s="10"/>
      <c r="Z162" s="10"/>
      <c r="AA162" s="10"/>
    </row>
    <row r="163" spans="1:27" ht="12.75" customHeight="1" x14ac:dyDescent="0.15">
      <c r="A163" s="10"/>
      <c r="B163" s="10"/>
      <c r="C163" s="10"/>
      <c r="D163" s="10"/>
      <c r="E163" s="10"/>
      <c r="F163" s="10"/>
      <c r="G163" s="10"/>
      <c r="H163" s="10"/>
      <c r="I163" s="10"/>
      <c r="J163" s="10"/>
      <c r="K163" s="10"/>
      <c r="L163" s="10"/>
      <c r="M163" s="10"/>
      <c r="N163" s="10"/>
      <c r="O163" s="10"/>
      <c r="P163" s="10"/>
      <c r="Q163" s="10"/>
      <c r="R163" s="10"/>
      <c r="S163" s="10"/>
      <c r="T163" s="10"/>
      <c r="U163" s="10"/>
      <c r="V163" s="10"/>
      <c r="W163" s="10"/>
      <c r="X163" s="10"/>
      <c r="Y163" s="10"/>
      <c r="Z163" s="10"/>
      <c r="AA163" s="10"/>
    </row>
    <row r="164" spans="1:27" ht="12.75" customHeight="1" x14ac:dyDescent="0.15">
      <c r="A164" s="10"/>
      <c r="B164" s="10"/>
      <c r="C164" s="10"/>
      <c r="D164" s="10"/>
      <c r="E164" s="10"/>
      <c r="F164" s="10"/>
      <c r="G164" s="10"/>
      <c r="H164" s="10"/>
      <c r="I164" s="10"/>
      <c r="J164" s="10"/>
      <c r="K164" s="10"/>
      <c r="L164" s="10"/>
      <c r="M164" s="10"/>
      <c r="N164" s="10"/>
      <c r="O164" s="10"/>
      <c r="P164" s="10"/>
      <c r="Q164" s="10"/>
      <c r="R164" s="10"/>
      <c r="S164" s="10"/>
      <c r="T164" s="10"/>
      <c r="U164" s="10"/>
      <c r="V164" s="10"/>
      <c r="W164" s="10"/>
      <c r="X164" s="10"/>
      <c r="Y164" s="10"/>
      <c r="Z164" s="10"/>
      <c r="AA164" s="10"/>
    </row>
    <row r="165" spans="1:27" ht="12.75" customHeight="1" x14ac:dyDescent="0.15">
      <c r="A165" s="10"/>
      <c r="B165" s="10"/>
      <c r="C165" s="10"/>
      <c r="D165" s="10"/>
      <c r="E165" s="10"/>
      <c r="F165" s="10"/>
      <c r="G165" s="10"/>
      <c r="H165" s="10"/>
      <c r="I165" s="10"/>
      <c r="J165" s="10"/>
      <c r="K165" s="10"/>
      <c r="L165" s="10"/>
      <c r="M165" s="10"/>
      <c r="N165" s="10"/>
      <c r="O165" s="10"/>
      <c r="P165" s="10"/>
      <c r="Q165" s="10"/>
      <c r="R165" s="10"/>
      <c r="S165" s="10"/>
      <c r="T165" s="10"/>
      <c r="U165" s="10"/>
      <c r="V165" s="10"/>
      <c r="W165" s="10"/>
      <c r="X165" s="10"/>
      <c r="Y165" s="10"/>
      <c r="Z165" s="10"/>
      <c r="AA165" s="10"/>
    </row>
    <row r="166" spans="1:27" ht="12.75" customHeight="1" x14ac:dyDescent="0.15">
      <c r="A166" s="10"/>
      <c r="B166" s="10"/>
      <c r="C166" s="10"/>
      <c r="D166" s="10"/>
      <c r="E166" s="10"/>
      <c r="F166" s="10"/>
      <c r="G166" s="10"/>
      <c r="H166" s="10"/>
      <c r="I166" s="10"/>
      <c r="J166" s="10"/>
      <c r="K166" s="10"/>
      <c r="L166" s="10"/>
      <c r="M166" s="10"/>
      <c r="N166" s="10"/>
      <c r="O166" s="10"/>
      <c r="P166" s="10"/>
      <c r="Q166" s="10"/>
      <c r="R166" s="10"/>
      <c r="S166" s="10"/>
      <c r="T166" s="10"/>
      <c r="U166" s="10"/>
      <c r="V166" s="10"/>
      <c r="W166" s="10"/>
      <c r="X166" s="10"/>
      <c r="Y166" s="10"/>
      <c r="Z166" s="10"/>
      <c r="AA166" s="10"/>
    </row>
    <row r="167" spans="1:27" ht="12.75" customHeight="1" x14ac:dyDescent="0.15">
      <c r="A167" s="10"/>
      <c r="B167" s="10"/>
      <c r="C167" s="10"/>
      <c r="D167" s="10"/>
      <c r="E167" s="10"/>
      <c r="F167" s="10"/>
      <c r="G167" s="10"/>
      <c r="H167" s="10"/>
      <c r="I167" s="10"/>
      <c r="J167" s="10"/>
      <c r="K167" s="10"/>
      <c r="L167" s="10"/>
      <c r="M167" s="10"/>
      <c r="N167" s="10"/>
      <c r="O167" s="10"/>
      <c r="P167" s="10"/>
      <c r="Q167" s="10"/>
      <c r="R167" s="10"/>
      <c r="S167" s="10"/>
      <c r="T167" s="10"/>
      <c r="U167" s="10"/>
      <c r="V167" s="10"/>
      <c r="W167" s="10"/>
      <c r="X167" s="10"/>
      <c r="Y167" s="10"/>
      <c r="Z167" s="10"/>
      <c r="AA167" s="10"/>
    </row>
    <row r="168" spans="1:27" ht="12.75" customHeight="1" x14ac:dyDescent="0.15">
      <c r="A168" s="10"/>
      <c r="B168" s="10"/>
      <c r="C168" s="10"/>
      <c r="D168" s="10"/>
      <c r="E168" s="10"/>
      <c r="F168" s="10"/>
      <c r="G168" s="10"/>
      <c r="H168" s="10"/>
      <c r="I168" s="10"/>
      <c r="J168" s="10"/>
      <c r="K168" s="10"/>
      <c r="L168" s="10"/>
      <c r="M168" s="10"/>
      <c r="N168" s="10"/>
      <c r="O168" s="10"/>
      <c r="P168" s="10"/>
      <c r="Q168" s="10"/>
      <c r="R168" s="10"/>
      <c r="S168" s="10"/>
      <c r="T168" s="10"/>
      <c r="U168" s="10"/>
      <c r="V168" s="10"/>
      <c r="W168" s="10"/>
      <c r="X168" s="10"/>
      <c r="Y168" s="10"/>
      <c r="Z168" s="10"/>
      <c r="AA168" s="10"/>
    </row>
    <row r="169" spans="1:27" ht="12.75" customHeight="1" x14ac:dyDescent="0.15">
      <c r="A169" s="10"/>
      <c r="B169" s="10"/>
      <c r="C169" s="10"/>
      <c r="D169" s="10"/>
      <c r="E169" s="10"/>
      <c r="F169" s="10"/>
      <c r="G169" s="10"/>
      <c r="H169" s="10"/>
      <c r="I169" s="10"/>
      <c r="J169" s="10"/>
      <c r="K169" s="10"/>
      <c r="L169" s="10"/>
      <c r="M169" s="10"/>
      <c r="N169" s="10"/>
      <c r="O169" s="10"/>
      <c r="P169" s="10"/>
      <c r="Q169" s="10"/>
      <c r="R169" s="10"/>
      <c r="S169" s="10"/>
      <c r="T169" s="10"/>
      <c r="U169" s="10"/>
      <c r="V169" s="10"/>
      <c r="W169" s="10"/>
      <c r="X169" s="10"/>
      <c r="Y169" s="10"/>
      <c r="Z169" s="10"/>
      <c r="AA169" s="10"/>
    </row>
    <row r="170" spans="1:27" ht="12.75" customHeight="1" x14ac:dyDescent="0.15">
      <c r="A170" s="10"/>
      <c r="B170" s="10"/>
      <c r="C170" s="10"/>
      <c r="D170" s="10"/>
      <c r="E170" s="10"/>
      <c r="F170" s="10"/>
      <c r="G170" s="10"/>
      <c r="H170" s="10"/>
      <c r="I170" s="10"/>
      <c r="J170" s="10"/>
      <c r="K170" s="10"/>
      <c r="L170" s="10"/>
      <c r="M170" s="10"/>
      <c r="N170" s="10"/>
      <c r="O170" s="10"/>
      <c r="P170" s="10"/>
      <c r="Q170" s="10"/>
      <c r="R170" s="10"/>
      <c r="S170" s="10"/>
      <c r="T170" s="10"/>
      <c r="U170" s="10"/>
      <c r="V170" s="10"/>
      <c r="W170" s="10"/>
      <c r="X170" s="10"/>
      <c r="Y170" s="10"/>
      <c r="Z170" s="10"/>
      <c r="AA170" s="10"/>
    </row>
    <row r="171" spans="1:27" ht="12.75" customHeight="1" x14ac:dyDescent="0.15">
      <c r="A171" s="10"/>
      <c r="B171" s="10"/>
      <c r="C171" s="10"/>
      <c r="D171" s="10"/>
      <c r="E171" s="10"/>
      <c r="F171" s="10"/>
      <c r="G171" s="10"/>
      <c r="H171" s="10"/>
      <c r="I171" s="10"/>
      <c r="J171" s="10"/>
      <c r="K171" s="10"/>
      <c r="L171" s="10"/>
      <c r="M171" s="10"/>
      <c r="N171" s="10"/>
      <c r="O171" s="10"/>
      <c r="P171" s="10"/>
      <c r="Q171" s="10"/>
      <c r="R171" s="10"/>
      <c r="S171" s="10"/>
      <c r="T171" s="10"/>
      <c r="U171" s="10"/>
      <c r="V171" s="10"/>
      <c r="W171" s="10"/>
      <c r="X171" s="10"/>
      <c r="Y171" s="10"/>
      <c r="Z171" s="10"/>
      <c r="AA171" s="10"/>
    </row>
    <row r="172" spans="1:27" ht="12.75" customHeight="1" x14ac:dyDescent="0.15">
      <c r="A172" s="10"/>
      <c r="B172" s="10"/>
      <c r="C172" s="10"/>
      <c r="D172" s="10"/>
      <c r="E172" s="10"/>
      <c r="F172" s="10"/>
      <c r="G172" s="10"/>
      <c r="H172" s="10"/>
      <c r="I172" s="10"/>
      <c r="J172" s="10"/>
      <c r="K172" s="10"/>
      <c r="L172" s="10"/>
      <c r="M172" s="10"/>
      <c r="N172" s="10"/>
      <c r="O172" s="10"/>
      <c r="P172" s="10"/>
      <c r="Q172" s="10"/>
      <c r="R172" s="10"/>
      <c r="S172" s="10"/>
      <c r="T172" s="10"/>
      <c r="U172" s="10"/>
      <c r="V172" s="10"/>
      <c r="W172" s="10"/>
      <c r="X172" s="10"/>
      <c r="Y172" s="10"/>
      <c r="Z172" s="10"/>
      <c r="AA172" s="10"/>
    </row>
    <row r="173" spans="1:27" ht="12.75" customHeight="1" x14ac:dyDescent="0.15">
      <c r="A173" s="10"/>
      <c r="B173" s="10"/>
      <c r="C173" s="10"/>
      <c r="D173" s="10"/>
      <c r="E173" s="10"/>
      <c r="F173" s="10"/>
      <c r="G173" s="10"/>
      <c r="H173" s="10"/>
      <c r="I173" s="10"/>
      <c r="J173" s="10"/>
      <c r="K173" s="10"/>
      <c r="L173" s="10"/>
      <c r="M173" s="10"/>
      <c r="N173" s="10"/>
      <c r="O173" s="10"/>
      <c r="P173" s="10"/>
      <c r="Q173" s="10"/>
      <c r="R173" s="10"/>
      <c r="S173" s="10"/>
      <c r="T173" s="10"/>
      <c r="U173" s="10"/>
      <c r="V173" s="10"/>
      <c r="W173" s="10"/>
      <c r="X173" s="10"/>
      <c r="Y173" s="10"/>
      <c r="Z173" s="10"/>
      <c r="AA173" s="10"/>
    </row>
    <row r="174" spans="1:27" ht="12.75" customHeight="1" x14ac:dyDescent="0.15">
      <c r="A174" s="10"/>
      <c r="B174" s="10"/>
      <c r="C174" s="10"/>
      <c r="D174" s="10"/>
      <c r="E174" s="10"/>
      <c r="F174" s="10"/>
      <c r="G174" s="10"/>
      <c r="H174" s="10"/>
      <c r="I174" s="10"/>
      <c r="J174" s="10"/>
      <c r="K174" s="10"/>
      <c r="L174" s="10"/>
      <c r="M174" s="10"/>
      <c r="N174" s="10"/>
      <c r="O174" s="10"/>
      <c r="P174" s="10"/>
      <c r="Q174" s="10"/>
      <c r="R174" s="10"/>
      <c r="S174" s="10"/>
      <c r="T174" s="10"/>
      <c r="U174" s="10"/>
      <c r="V174" s="10"/>
      <c r="W174" s="10"/>
      <c r="X174" s="10"/>
      <c r="Y174" s="10"/>
      <c r="Z174" s="10"/>
      <c r="AA174" s="10"/>
    </row>
    <row r="175" spans="1:27" ht="12.75" customHeight="1" x14ac:dyDescent="0.15">
      <c r="A175" s="10"/>
      <c r="B175" s="10"/>
      <c r="C175" s="10"/>
      <c r="D175" s="10"/>
      <c r="E175" s="10"/>
      <c r="F175" s="10"/>
      <c r="G175" s="10"/>
      <c r="H175" s="10"/>
      <c r="I175" s="10"/>
      <c r="J175" s="10"/>
      <c r="K175" s="10"/>
      <c r="L175" s="10"/>
      <c r="M175" s="10"/>
      <c r="N175" s="10"/>
      <c r="O175" s="10"/>
      <c r="P175" s="10"/>
      <c r="Q175" s="10"/>
      <c r="R175" s="10"/>
      <c r="S175" s="10"/>
      <c r="T175" s="10"/>
      <c r="U175" s="10"/>
      <c r="V175" s="10"/>
      <c r="W175" s="10"/>
      <c r="X175" s="10"/>
      <c r="Y175" s="10"/>
      <c r="Z175" s="10"/>
      <c r="AA175" s="10"/>
    </row>
    <row r="176" spans="1:27" ht="12.75" customHeight="1" x14ac:dyDescent="0.15">
      <c r="A176" s="10"/>
      <c r="B176" s="10"/>
      <c r="C176" s="10"/>
      <c r="D176" s="10"/>
      <c r="E176" s="10"/>
      <c r="F176" s="10"/>
      <c r="G176" s="10"/>
      <c r="H176" s="10"/>
      <c r="I176" s="10"/>
      <c r="J176" s="10"/>
      <c r="K176" s="10"/>
      <c r="L176" s="10"/>
      <c r="M176" s="10"/>
      <c r="N176" s="10"/>
      <c r="O176" s="10"/>
      <c r="P176" s="10"/>
      <c r="Q176" s="10"/>
      <c r="R176" s="10"/>
      <c r="S176" s="10"/>
      <c r="T176" s="10"/>
      <c r="U176" s="10"/>
      <c r="V176" s="10"/>
      <c r="W176" s="10"/>
      <c r="X176" s="10"/>
      <c r="Y176" s="10"/>
      <c r="Z176" s="10"/>
      <c r="AA176" s="10"/>
    </row>
    <row r="177" spans="1:27" ht="12.75" customHeight="1" x14ac:dyDescent="0.15">
      <c r="A177" s="10"/>
      <c r="B177" s="10"/>
      <c r="C177" s="10"/>
      <c r="D177" s="10"/>
      <c r="E177" s="10"/>
      <c r="F177" s="10"/>
      <c r="G177" s="10"/>
      <c r="H177" s="10"/>
      <c r="I177" s="10"/>
      <c r="J177" s="10"/>
      <c r="K177" s="10"/>
      <c r="L177" s="10"/>
      <c r="M177" s="10"/>
      <c r="N177" s="10"/>
      <c r="O177" s="10"/>
      <c r="P177" s="10"/>
      <c r="Q177" s="10"/>
      <c r="R177" s="10"/>
      <c r="S177" s="10"/>
      <c r="T177" s="10"/>
      <c r="U177" s="10"/>
      <c r="V177" s="10"/>
      <c r="W177" s="10"/>
      <c r="X177" s="10"/>
      <c r="Y177" s="10"/>
      <c r="Z177" s="10"/>
      <c r="AA177" s="10"/>
    </row>
    <row r="178" spans="1:27" ht="12.75" customHeight="1" x14ac:dyDescent="0.15">
      <c r="A178" s="10"/>
      <c r="B178" s="10"/>
      <c r="C178" s="10"/>
      <c r="D178" s="10"/>
      <c r="E178" s="10"/>
      <c r="F178" s="10"/>
      <c r="G178" s="10"/>
      <c r="H178" s="10"/>
      <c r="I178" s="10"/>
      <c r="J178" s="10"/>
      <c r="K178" s="10"/>
      <c r="L178" s="10"/>
      <c r="M178" s="10"/>
      <c r="N178" s="10"/>
      <c r="O178" s="10"/>
      <c r="P178" s="10"/>
      <c r="Q178" s="10"/>
      <c r="R178" s="10"/>
      <c r="S178" s="10"/>
      <c r="T178" s="10"/>
      <c r="U178" s="10"/>
      <c r="V178" s="10"/>
      <c r="W178" s="10"/>
      <c r="X178" s="10"/>
      <c r="Y178" s="10"/>
      <c r="Z178" s="10"/>
      <c r="AA178" s="10"/>
    </row>
    <row r="179" spans="1:27" ht="12.75" customHeight="1" x14ac:dyDescent="0.15">
      <c r="A179" s="10"/>
      <c r="B179" s="10"/>
      <c r="C179" s="10"/>
      <c r="D179" s="10"/>
      <c r="E179" s="10"/>
      <c r="F179" s="10"/>
      <c r="G179" s="10"/>
      <c r="H179" s="10"/>
      <c r="I179" s="10"/>
      <c r="J179" s="10"/>
      <c r="K179" s="10"/>
      <c r="L179" s="10"/>
      <c r="M179" s="10"/>
      <c r="N179" s="10"/>
      <c r="O179" s="10"/>
      <c r="P179" s="10"/>
      <c r="Q179" s="10"/>
      <c r="R179" s="10"/>
      <c r="S179" s="10"/>
      <c r="T179" s="10"/>
      <c r="U179" s="10"/>
      <c r="V179" s="10"/>
      <c r="W179" s="10"/>
      <c r="X179" s="10"/>
      <c r="Y179" s="10"/>
      <c r="Z179" s="10"/>
      <c r="AA179" s="10"/>
    </row>
    <row r="180" spans="1:27" ht="12.75" customHeight="1" x14ac:dyDescent="0.15">
      <c r="A180" s="10"/>
      <c r="B180" s="10"/>
      <c r="C180" s="10"/>
      <c r="D180" s="10"/>
      <c r="E180" s="10"/>
      <c r="F180" s="10"/>
      <c r="G180" s="10"/>
      <c r="H180" s="10"/>
      <c r="I180" s="10"/>
      <c r="J180" s="10"/>
      <c r="K180" s="10"/>
      <c r="L180" s="10"/>
      <c r="M180" s="10"/>
      <c r="N180" s="10"/>
      <c r="O180" s="10"/>
      <c r="P180" s="10"/>
      <c r="Q180" s="10"/>
      <c r="R180" s="10"/>
      <c r="S180" s="10"/>
      <c r="T180" s="10"/>
      <c r="U180" s="10"/>
      <c r="V180" s="10"/>
      <c r="W180" s="10"/>
      <c r="X180" s="10"/>
      <c r="Y180" s="10"/>
      <c r="Z180" s="10"/>
      <c r="AA180" s="10"/>
    </row>
    <row r="181" spans="1:27" ht="12.75" customHeight="1" x14ac:dyDescent="0.15">
      <c r="A181" s="10"/>
      <c r="B181" s="10"/>
      <c r="C181" s="10"/>
      <c r="D181" s="10"/>
      <c r="E181" s="10"/>
      <c r="F181" s="10"/>
      <c r="G181" s="10"/>
      <c r="H181" s="10"/>
      <c r="I181" s="10"/>
      <c r="J181" s="10"/>
      <c r="K181" s="10"/>
      <c r="L181" s="10"/>
      <c r="M181" s="10"/>
      <c r="N181" s="10"/>
      <c r="O181" s="10"/>
      <c r="P181" s="10"/>
      <c r="Q181" s="10"/>
      <c r="R181" s="10"/>
      <c r="S181" s="10"/>
      <c r="T181" s="10"/>
      <c r="U181" s="10"/>
      <c r="V181" s="10"/>
      <c r="W181" s="10"/>
      <c r="X181" s="10"/>
      <c r="Y181" s="10"/>
      <c r="Z181" s="10"/>
      <c r="AA181" s="10"/>
    </row>
    <row r="182" spans="1:27" ht="12.75" customHeight="1" x14ac:dyDescent="0.15">
      <c r="A182" s="10"/>
      <c r="B182" s="10"/>
      <c r="C182" s="10"/>
      <c r="D182" s="10"/>
      <c r="E182" s="10"/>
      <c r="F182" s="10"/>
      <c r="G182" s="10"/>
      <c r="H182" s="10"/>
      <c r="I182" s="10"/>
      <c r="J182" s="10"/>
      <c r="K182" s="10"/>
      <c r="L182" s="10"/>
      <c r="M182" s="10"/>
      <c r="N182" s="10"/>
      <c r="O182" s="10"/>
      <c r="P182" s="10"/>
      <c r="Q182" s="10"/>
      <c r="R182" s="10"/>
      <c r="S182" s="10"/>
      <c r="T182" s="10"/>
      <c r="U182" s="10"/>
      <c r="V182" s="10"/>
      <c r="W182" s="10"/>
      <c r="X182" s="10"/>
      <c r="Y182" s="10"/>
      <c r="Z182" s="10"/>
      <c r="AA182" s="10"/>
    </row>
    <row r="183" spans="1:27" ht="12.75" customHeight="1" x14ac:dyDescent="0.15">
      <c r="A183" s="10"/>
      <c r="B183" s="10"/>
      <c r="C183" s="10"/>
      <c r="D183" s="10"/>
      <c r="E183" s="10"/>
      <c r="F183" s="10"/>
      <c r="G183" s="10"/>
      <c r="H183" s="10"/>
      <c r="I183" s="10"/>
      <c r="J183" s="10"/>
      <c r="K183" s="10"/>
      <c r="L183" s="10"/>
      <c r="M183" s="10"/>
      <c r="N183" s="10"/>
      <c r="O183" s="10"/>
      <c r="P183" s="10"/>
      <c r="Q183" s="10"/>
      <c r="R183" s="10"/>
      <c r="S183" s="10"/>
      <c r="T183" s="10"/>
      <c r="U183" s="10"/>
      <c r="V183" s="10"/>
      <c r="W183" s="10"/>
      <c r="X183" s="10"/>
      <c r="Y183" s="10"/>
      <c r="Z183" s="10"/>
      <c r="AA183" s="10"/>
    </row>
    <row r="184" spans="1:27" ht="12.75" customHeight="1" x14ac:dyDescent="0.15">
      <c r="A184" s="10"/>
      <c r="B184" s="10"/>
      <c r="C184" s="10"/>
      <c r="D184" s="10"/>
      <c r="E184" s="10"/>
      <c r="F184" s="10"/>
      <c r="G184" s="10"/>
      <c r="H184" s="10"/>
      <c r="I184" s="10"/>
      <c r="J184" s="10"/>
      <c r="K184" s="10"/>
      <c r="L184" s="10"/>
      <c r="M184" s="10"/>
      <c r="N184" s="10"/>
      <c r="O184" s="10"/>
      <c r="P184" s="10"/>
      <c r="Q184" s="10"/>
      <c r="R184" s="10"/>
      <c r="S184" s="10"/>
      <c r="T184" s="10"/>
      <c r="U184" s="10"/>
      <c r="V184" s="10"/>
      <c r="W184" s="10"/>
      <c r="X184" s="10"/>
      <c r="Y184" s="10"/>
      <c r="Z184" s="10"/>
      <c r="AA184" s="10"/>
    </row>
    <row r="185" spans="1:27" ht="12.75" customHeight="1" x14ac:dyDescent="0.15">
      <c r="A185" s="10"/>
      <c r="B185" s="10"/>
      <c r="C185" s="10"/>
      <c r="D185" s="10"/>
      <c r="E185" s="10"/>
      <c r="F185" s="10"/>
      <c r="G185" s="10"/>
      <c r="H185" s="10"/>
      <c r="I185" s="10"/>
      <c r="J185" s="10"/>
      <c r="K185" s="10"/>
      <c r="L185" s="10"/>
      <c r="M185" s="10"/>
      <c r="N185" s="10"/>
      <c r="O185" s="10"/>
      <c r="P185" s="10"/>
      <c r="Q185" s="10"/>
      <c r="R185" s="10"/>
      <c r="S185" s="10"/>
      <c r="T185" s="10"/>
      <c r="U185" s="10"/>
      <c r="V185" s="10"/>
      <c r="W185" s="10"/>
      <c r="X185" s="10"/>
      <c r="Y185" s="10"/>
      <c r="Z185" s="10"/>
      <c r="AA185" s="10"/>
    </row>
    <row r="186" spans="1:27" ht="12.75" customHeight="1" x14ac:dyDescent="0.15">
      <c r="A186" s="10"/>
      <c r="B186" s="10"/>
      <c r="C186" s="10"/>
      <c r="D186" s="10"/>
      <c r="E186" s="10"/>
      <c r="F186" s="10"/>
      <c r="G186" s="10"/>
      <c r="H186" s="10"/>
      <c r="I186" s="10"/>
      <c r="J186" s="10"/>
      <c r="K186" s="10"/>
      <c r="L186" s="10"/>
      <c r="M186" s="10"/>
      <c r="N186" s="10"/>
      <c r="O186" s="10"/>
      <c r="P186" s="10"/>
      <c r="Q186" s="10"/>
      <c r="R186" s="10"/>
      <c r="S186" s="10"/>
      <c r="T186" s="10"/>
      <c r="U186" s="10"/>
      <c r="V186" s="10"/>
      <c r="W186" s="10"/>
      <c r="X186" s="10"/>
      <c r="Y186" s="10"/>
      <c r="Z186" s="10"/>
      <c r="AA186" s="10"/>
    </row>
    <row r="187" spans="1:27" ht="12.75" customHeight="1" x14ac:dyDescent="0.15">
      <c r="A187" s="10"/>
      <c r="B187" s="10"/>
      <c r="C187" s="10"/>
      <c r="D187" s="10"/>
      <c r="E187" s="10"/>
      <c r="F187" s="10"/>
      <c r="G187" s="10"/>
      <c r="H187" s="10"/>
      <c r="I187" s="10"/>
      <c r="J187" s="10"/>
      <c r="K187" s="10"/>
      <c r="L187" s="10"/>
      <c r="M187" s="10"/>
      <c r="N187" s="10"/>
      <c r="O187" s="10"/>
      <c r="P187" s="10"/>
      <c r="Q187" s="10"/>
      <c r="R187" s="10"/>
      <c r="S187" s="10"/>
      <c r="T187" s="10"/>
      <c r="U187" s="10"/>
      <c r="V187" s="10"/>
      <c r="W187" s="10"/>
      <c r="X187" s="10"/>
      <c r="Y187" s="10"/>
      <c r="Z187" s="10"/>
      <c r="AA187" s="10"/>
    </row>
    <row r="188" spans="1:27" ht="12.75" customHeight="1" x14ac:dyDescent="0.15">
      <c r="A188" s="10"/>
      <c r="B188" s="10"/>
      <c r="C188" s="10"/>
      <c r="D188" s="10"/>
      <c r="E188" s="10"/>
      <c r="F188" s="10"/>
      <c r="G188" s="10"/>
      <c r="H188" s="10"/>
      <c r="I188" s="10"/>
      <c r="J188" s="10"/>
      <c r="K188" s="10"/>
      <c r="L188" s="10"/>
      <c r="M188" s="10"/>
      <c r="N188" s="10"/>
      <c r="O188" s="10"/>
      <c r="P188" s="10"/>
      <c r="Q188" s="10"/>
      <c r="R188" s="10"/>
      <c r="S188" s="10"/>
      <c r="T188" s="10"/>
      <c r="U188" s="10"/>
      <c r="V188" s="10"/>
      <c r="W188" s="10"/>
      <c r="X188" s="10"/>
      <c r="Y188" s="10"/>
      <c r="Z188" s="10"/>
      <c r="AA188" s="10"/>
    </row>
    <row r="189" spans="1:27" ht="12.75" customHeight="1" x14ac:dyDescent="0.15">
      <c r="A189" s="10"/>
      <c r="B189" s="10"/>
      <c r="C189" s="10"/>
      <c r="D189" s="10"/>
      <c r="E189" s="10"/>
      <c r="F189" s="10"/>
      <c r="G189" s="10"/>
      <c r="H189" s="10"/>
      <c r="I189" s="10"/>
      <c r="J189" s="10"/>
      <c r="K189" s="10"/>
      <c r="L189" s="10"/>
      <c r="M189" s="10"/>
      <c r="N189" s="10"/>
      <c r="O189" s="10"/>
      <c r="P189" s="10"/>
      <c r="Q189" s="10"/>
      <c r="R189" s="10"/>
      <c r="S189" s="10"/>
      <c r="T189" s="10"/>
      <c r="U189" s="10"/>
      <c r="V189" s="10"/>
      <c r="W189" s="10"/>
      <c r="X189" s="10"/>
      <c r="Y189" s="10"/>
      <c r="Z189" s="10"/>
      <c r="AA189" s="10"/>
    </row>
    <row r="190" spans="1:27" ht="12.75" customHeight="1" x14ac:dyDescent="0.15">
      <c r="A190" s="10"/>
      <c r="B190" s="10"/>
      <c r="C190" s="10"/>
      <c r="D190" s="10"/>
      <c r="E190" s="10"/>
      <c r="F190" s="10"/>
      <c r="G190" s="10"/>
      <c r="H190" s="10"/>
      <c r="I190" s="10"/>
      <c r="J190" s="10"/>
      <c r="K190" s="10"/>
      <c r="L190" s="10"/>
      <c r="M190" s="10"/>
      <c r="N190" s="10"/>
      <c r="O190" s="10"/>
      <c r="P190" s="10"/>
      <c r="Q190" s="10"/>
      <c r="R190" s="10"/>
      <c r="S190" s="10"/>
      <c r="T190" s="10"/>
      <c r="U190" s="10"/>
      <c r="V190" s="10"/>
      <c r="W190" s="10"/>
      <c r="X190" s="10"/>
      <c r="Y190" s="10"/>
      <c r="Z190" s="10"/>
      <c r="AA190" s="10"/>
    </row>
    <row r="191" spans="1:27" ht="12.75" customHeight="1" x14ac:dyDescent="0.15">
      <c r="A191" s="10"/>
      <c r="B191" s="10"/>
      <c r="C191" s="10"/>
      <c r="D191" s="10"/>
      <c r="E191" s="10"/>
      <c r="F191" s="10"/>
      <c r="G191" s="10"/>
      <c r="H191" s="10"/>
      <c r="I191" s="10"/>
      <c r="J191" s="10"/>
      <c r="K191" s="10"/>
      <c r="L191" s="10"/>
      <c r="M191" s="10"/>
      <c r="N191" s="10"/>
      <c r="O191" s="10"/>
      <c r="P191" s="10"/>
      <c r="Q191" s="10"/>
      <c r="R191" s="10"/>
      <c r="S191" s="10"/>
      <c r="T191" s="10"/>
      <c r="U191" s="10"/>
      <c r="V191" s="10"/>
      <c r="W191" s="10"/>
      <c r="X191" s="10"/>
      <c r="Y191" s="10"/>
      <c r="Z191" s="10"/>
      <c r="AA191" s="10"/>
    </row>
    <row r="192" spans="1:27" ht="12.75" customHeight="1" x14ac:dyDescent="0.15">
      <c r="A192" s="10"/>
      <c r="B192" s="10"/>
      <c r="C192" s="10"/>
      <c r="D192" s="10"/>
      <c r="E192" s="10"/>
      <c r="F192" s="10"/>
      <c r="G192" s="10"/>
      <c r="H192" s="10"/>
      <c r="I192" s="10"/>
      <c r="J192" s="10"/>
      <c r="K192" s="10"/>
      <c r="L192" s="10"/>
      <c r="M192" s="10"/>
      <c r="N192" s="10"/>
      <c r="O192" s="10"/>
      <c r="P192" s="10"/>
      <c r="Q192" s="10"/>
      <c r="R192" s="10"/>
      <c r="S192" s="10"/>
      <c r="T192" s="10"/>
      <c r="U192" s="10"/>
      <c r="V192" s="10"/>
      <c r="W192" s="10"/>
      <c r="X192" s="10"/>
      <c r="Y192" s="10"/>
      <c r="Z192" s="10"/>
      <c r="AA192" s="10"/>
    </row>
    <row r="193" spans="1:27" ht="12.75" customHeight="1" x14ac:dyDescent="0.15">
      <c r="A193" s="10"/>
      <c r="B193" s="10"/>
      <c r="C193" s="10"/>
      <c r="D193" s="10"/>
      <c r="E193" s="10"/>
      <c r="F193" s="10"/>
      <c r="G193" s="10"/>
      <c r="H193" s="10"/>
      <c r="I193" s="10"/>
      <c r="J193" s="10"/>
      <c r="K193" s="10"/>
      <c r="L193" s="10"/>
      <c r="M193" s="10"/>
      <c r="N193" s="10"/>
      <c r="O193" s="10"/>
      <c r="P193" s="10"/>
      <c r="Q193" s="10"/>
      <c r="R193" s="10"/>
      <c r="S193" s="10"/>
      <c r="T193" s="10"/>
      <c r="U193" s="10"/>
      <c r="V193" s="10"/>
      <c r="W193" s="10"/>
      <c r="X193" s="10"/>
      <c r="Y193" s="10"/>
      <c r="Z193" s="10"/>
      <c r="AA193" s="10"/>
    </row>
    <row r="194" spans="1:27" ht="12.75" customHeight="1" x14ac:dyDescent="0.15">
      <c r="A194" s="10"/>
      <c r="B194" s="10"/>
      <c r="C194" s="10"/>
      <c r="D194" s="10"/>
      <c r="E194" s="10"/>
      <c r="F194" s="10"/>
      <c r="G194" s="10"/>
      <c r="H194" s="10"/>
      <c r="I194" s="10"/>
      <c r="J194" s="10"/>
      <c r="K194" s="10"/>
      <c r="L194" s="10"/>
      <c r="M194" s="10"/>
      <c r="N194" s="10"/>
      <c r="O194" s="10"/>
      <c r="P194" s="10"/>
      <c r="Q194" s="10"/>
      <c r="R194" s="10"/>
      <c r="S194" s="10"/>
      <c r="T194" s="10"/>
      <c r="U194" s="10"/>
      <c r="V194" s="10"/>
      <c r="W194" s="10"/>
      <c r="X194" s="10"/>
      <c r="Y194" s="10"/>
      <c r="Z194" s="10"/>
      <c r="AA194" s="10"/>
    </row>
    <row r="195" spans="1:27" ht="12.75" customHeight="1" x14ac:dyDescent="0.15">
      <c r="A195" s="10"/>
      <c r="B195" s="10"/>
      <c r="C195" s="10"/>
      <c r="D195" s="10"/>
      <c r="E195" s="10"/>
      <c r="F195" s="10"/>
      <c r="G195" s="10"/>
      <c r="H195" s="10"/>
      <c r="I195" s="10"/>
      <c r="J195" s="10"/>
      <c r="K195" s="10"/>
      <c r="L195" s="10"/>
      <c r="M195" s="10"/>
      <c r="N195" s="10"/>
      <c r="O195" s="10"/>
      <c r="P195" s="10"/>
      <c r="Q195" s="10"/>
      <c r="R195" s="10"/>
      <c r="S195" s="10"/>
      <c r="T195" s="10"/>
      <c r="U195" s="10"/>
      <c r="V195" s="10"/>
      <c r="W195" s="10"/>
      <c r="X195" s="10"/>
      <c r="Y195" s="10"/>
      <c r="Z195" s="10"/>
      <c r="AA195" s="10"/>
    </row>
    <row r="196" spans="1:27" ht="12.75" customHeight="1" x14ac:dyDescent="0.15">
      <c r="A196" s="10"/>
      <c r="B196" s="10"/>
      <c r="C196" s="10"/>
      <c r="D196" s="10"/>
      <c r="E196" s="10"/>
      <c r="F196" s="10"/>
      <c r="G196" s="10"/>
      <c r="H196" s="10"/>
      <c r="I196" s="10"/>
      <c r="J196" s="10"/>
      <c r="K196" s="10"/>
      <c r="L196" s="10"/>
      <c r="M196" s="10"/>
      <c r="N196" s="10"/>
      <c r="O196" s="10"/>
      <c r="P196" s="10"/>
      <c r="Q196" s="10"/>
      <c r="R196" s="10"/>
      <c r="S196" s="10"/>
      <c r="T196" s="10"/>
      <c r="U196" s="10"/>
      <c r="V196" s="10"/>
      <c r="W196" s="10"/>
      <c r="X196" s="10"/>
      <c r="Y196" s="10"/>
      <c r="Z196" s="10"/>
      <c r="AA196" s="10"/>
    </row>
    <row r="197" spans="1:27" ht="12.75" customHeight="1" x14ac:dyDescent="0.15">
      <c r="A197" s="10"/>
      <c r="B197" s="10"/>
      <c r="C197" s="10"/>
      <c r="D197" s="10"/>
      <c r="E197" s="10"/>
      <c r="F197" s="10"/>
      <c r="G197" s="10"/>
      <c r="H197" s="10"/>
      <c r="I197" s="10"/>
      <c r="J197" s="10"/>
      <c r="K197" s="10"/>
      <c r="L197" s="10"/>
      <c r="M197" s="10"/>
      <c r="N197" s="10"/>
      <c r="O197" s="10"/>
      <c r="P197" s="10"/>
      <c r="Q197" s="10"/>
      <c r="R197" s="10"/>
      <c r="S197" s="10"/>
      <c r="T197" s="10"/>
      <c r="U197" s="10"/>
      <c r="V197" s="10"/>
      <c r="W197" s="10"/>
      <c r="X197" s="10"/>
      <c r="Y197" s="10"/>
      <c r="Z197" s="10"/>
      <c r="AA197" s="10"/>
    </row>
    <row r="198" spans="1:27" ht="12.75" customHeight="1" x14ac:dyDescent="0.15">
      <c r="A198" s="10"/>
      <c r="B198" s="10"/>
      <c r="C198" s="10"/>
      <c r="D198" s="10"/>
      <c r="E198" s="10"/>
      <c r="F198" s="10"/>
      <c r="G198" s="10"/>
      <c r="H198" s="10"/>
      <c r="I198" s="10"/>
      <c r="J198" s="10"/>
      <c r="K198" s="10"/>
      <c r="L198" s="10"/>
      <c r="M198" s="10"/>
      <c r="N198" s="10"/>
      <c r="O198" s="10"/>
      <c r="P198" s="10"/>
      <c r="Q198" s="10"/>
      <c r="R198" s="10"/>
      <c r="S198" s="10"/>
      <c r="T198" s="10"/>
      <c r="U198" s="10"/>
      <c r="V198" s="10"/>
      <c r="W198" s="10"/>
      <c r="X198" s="10"/>
      <c r="Y198" s="10"/>
      <c r="Z198" s="10"/>
      <c r="AA198" s="10"/>
    </row>
    <row r="199" spans="1:27" ht="12.75" customHeight="1" x14ac:dyDescent="0.15">
      <c r="A199" s="10"/>
      <c r="B199" s="10"/>
      <c r="C199" s="10"/>
      <c r="D199" s="10"/>
      <c r="E199" s="10"/>
      <c r="F199" s="10"/>
      <c r="G199" s="10"/>
      <c r="H199" s="10"/>
      <c r="I199" s="10"/>
      <c r="J199" s="10"/>
      <c r="K199" s="10"/>
      <c r="L199" s="10"/>
      <c r="M199" s="10"/>
      <c r="N199" s="10"/>
      <c r="O199" s="10"/>
      <c r="P199" s="10"/>
      <c r="Q199" s="10"/>
      <c r="R199" s="10"/>
      <c r="S199" s="10"/>
      <c r="T199" s="10"/>
      <c r="U199" s="10"/>
      <c r="V199" s="10"/>
      <c r="W199" s="10"/>
      <c r="X199" s="10"/>
      <c r="Y199" s="10"/>
      <c r="Z199" s="10"/>
      <c r="AA199" s="10"/>
    </row>
    <row r="200" spans="1:27" ht="12.75" customHeight="1" x14ac:dyDescent="0.15">
      <c r="A200" s="10"/>
      <c r="B200" s="10"/>
      <c r="C200" s="10"/>
      <c r="D200" s="10"/>
      <c r="E200" s="10"/>
      <c r="F200" s="10"/>
      <c r="G200" s="10"/>
      <c r="H200" s="10"/>
      <c r="I200" s="10"/>
      <c r="J200" s="10"/>
      <c r="K200" s="10"/>
      <c r="L200" s="10"/>
      <c r="M200" s="10"/>
      <c r="N200" s="10"/>
      <c r="O200" s="10"/>
      <c r="P200" s="10"/>
      <c r="Q200" s="10"/>
      <c r="R200" s="10"/>
      <c r="S200" s="10"/>
      <c r="T200" s="10"/>
      <c r="U200" s="10"/>
      <c r="V200" s="10"/>
      <c r="W200" s="10"/>
      <c r="X200" s="10"/>
      <c r="Y200" s="10"/>
      <c r="Z200" s="10"/>
      <c r="AA200" s="10"/>
    </row>
    <row r="201" spans="1:27" ht="12.75" customHeight="1" x14ac:dyDescent="0.15">
      <c r="A201" s="10"/>
      <c r="B201" s="10"/>
      <c r="C201" s="10"/>
      <c r="D201" s="10"/>
      <c r="E201" s="10"/>
      <c r="F201" s="10"/>
      <c r="G201" s="10"/>
      <c r="H201" s="10"/>
      <c r="I201" s="10"/>
      <c r="J201" s="10"/>
      <c r="K201" s="10"/>
      <c r="L201" s="10"/>
      <c r="M201" s="10"/>
      <c r="N201" s="10"/>
      <c r="O201" s="10"/>
      <c r="P201" s="10"/>
      <c r="Q201" s="10"/>
      <c r="R201" s="10"/>
      <c r="S201" s="10"/>
      <c r="T201" s="10"/>
      <c r="U201" s="10"/>
      <c r="V201" s="10"/>
      <c r="W201" s="10"/>
      <c r="X201" s="10"/>
      <c r="Y201" s="10"/>
      <c r="Z201" s="10"/>
      <c r="AA201" s="10"/>
    </row>
    <row r="202" spans="1:27" ht="12.75" customHeight="1" x14ac:dyDescent="0.15">
      <c r="A202" s="10"/>
      <c r="B202" s="10"/>
      <c r="C202" s="10"/>
      <c r="D202" s="10"/>
      <c r="E202" s="10"/>
      <c r="F202" s="10"/>
      <c r="G202" s="10"/>
      <c r="H202" s="10"/>
      <c r="I202" s="10"/>
      <c r="J202" s="10"/>
      <c r="K202" s="10"/>
      <c r="L202" s="10"/>
      <c r="M202" s="10"/>
      <c r="N202" s="10"/>
      <c r="O202" s="10"/>
      <c r="P202" s="10"/>
      <c r="Q202" s="10"/>
      <c r="R202" s="10"/>
      <c r="S202" s="10"/>
      <c r="T202" s="10"/>
      <c r="U202" s="10"/>
      <c r="V202" s="10"/>
      <c r="W202" s="10"/>
      <c r="X202" s="10"/>
      <c r="Y202" s="10"/>
      <c r="Z202" s="10"/>
      <c r="AA202" s="10"/>
    </row>
    <row r="203" spans="1:27" ht="12.75" customHeight="1" x14ac:dyDescent="0.15">
      <c r="A203" s="10"/>
      <c r="B203" s="10"/>
      <c r="C203" s="10"/>
      <c r="D203" s="10"/>
      <c r="E203" s="10"/>
      <c r="F203" s="10"/>
      <c r="G203" s="10"/>
      <c r="H203" s="10"/>
      <c r="I203" s="10"/>
      <c r="J203" s="10"/>
      <c r="K203" s="10"/>
      <c r="L203" s="10"/>
      <c r="M203" s="10"/>
      <c r="N203" s="10"/>
      <c r="O203" s="10"/>
      <c r="P203" s="10"/>
      <c r="Q203" s="10"/>
      <c r="R203" s="10"/>
      <c r="S203" s="10"/>
      <c r="T203" s="10"/>
      <c r="U203" s="10"/>
      <c r="V203" s="10"/>
      <c r="W203" s="10"/>
      <c r="X203" s="10"/>
      <c r="Y203" s="10"/>
      <c r="Z203" s="10"/>
      <c r="AA203" s="10"/>
    </row>
    <row r="204" spans="1:27" ht="12.75" customHeight="1" x14ac:dyDescent="0.15">
      <c r="A204" s="10"/>
      <c r="B204" s="10"/>
      <c r="C204" s="10"/>
      <c r="D204" s="10"/>
      <c r="E204" s="10"/>
      <c r="F204" s="10"/>
      <c r="G204" s="10"/>
      <c r="H204" s="10"/>
      <c r="I204" s="10"/>
      <c r="J204" s="10"/>
      <c r="K204" s="10"/>
      <c r="L204" s="10"/>
      <c r="M204" s="10"/>
      <c r="N204" s="10"/>
      <c r="O204" s="10"/>
      <c r="P204" s="10"/>
      <c r="Q204" s="10"/>
      <c r="R204" s="10"/>
      <c r="S204" s="10"/>
      <c r="T204" s="10"/>
      <c r="U204" s="10"/>
      <c r="V204" s="10"/>
      <c r="W204" s="10"/>
      <c r="X204" s="10"/>
      <c r="Y204" s="10"/>
      <c r="Z204" s="10"/>
      <c r="AA204" s="10"/>
    </row>
    <row r="205" spans="1:27" ht="12.75" customHeight="1" x14ac:dyDescent="0.15">
      <c r="A205" s="10"/>
      <c r="B205" s="10"/>
      <c r="C205" s="10"/>
      <c r="D205" s="10"/>
      <c r="E205" s="10"/>
      <c r="F205" s="10"/>
      <c r="G205" s="10"/>
      <c r="H205" s="10"/>
      <c r="I205" s="10"/>
      <c r="J205" s="10"/>
      <c r="K205" s="10"/>
      <c r="L205" s="10"/>
      <c r="M205" s="10"/>
      <c r="N205" s="10"/>
      <c r="O205" s="10"/>
      <c r="P205" s="10"/>
      <c r="Q205" s="10"/>
      <c r="R205" s="10"/>
      <c r="S205" s="10"/>
      <c r="T205" s="10"/>
      <c r="U205" s="10"/>
      <c r="V205" s="10"/>
      <c r="W205" s="10"/>
      <c r="X205" s="10"/>
      <c r="Y205" s="10"/>
      <c r="Z205" s="10"/>
      <c r="AA205" s="10"/>
    </row>
    <row r="206" spans="1:27" ht="12.75" customHeight="1" x14ac:dyDescent="0.15">
      <c r="A206" s="10"/>
      <c r="B206" s="10"/>
      <c r="C206" s="10"/>
      <c r="D206" s="10"/>
      <c r="E206" s="10"/>
      <c r="F206" s="10"/>
      <c r="G206" s="10"/>
      <c r="H206" s="10"/>
      <c r="I206" s="10"/>
      <c r="J206" s="10"/>
      <c r="K206" s="10"/>
      <c r="L206" s="10"/>
      <c r="M206" s="10"/>
      <c r="N206" s="10"/>
      <c r="O206" s="10"/>
      <c r="P206" s="10"/>
      <c r="Q206" s="10"/>
      <c r="R206" s="10"/>
      <c r="S206" s="10"/>
      <c r="T206" s="10"/>
      <c r="U206" s="10"/>
      <c r="V206" s="10"/>
      <c r="W206" s="10"/>
      <c r="X206" s="10"/>
      <c r="Y206" s="10"/>
      <c r="Z206" s="10"/>
      <c r="AA206" s="10"/>
    </row>
    <row r="207" spans="1:27" ht="12.75" customHeight="1" x14ac:dyDescent="0.15">
      <c r="A207" s="10"/>
      <c r="B207" s="10"/>
      <c r="C207" s="10"/>
      <c r="D207" s="10"/>
      <c r="E207" s="10"/>
      <c r="F207" s="10"/>
      <c r="G207" s="10"/>
      <c r="H207" s="10"/>
      <c r="I207" s="10"/>
      <c r="J207" s="10"/>
      <c r="K207" s="10"/>
      <c r="L207" s="10"/>
      <c r="M207" s="10"/>
      <c r="N207" s="10"/>
      <c r="O207" s="10"/>
      <c r="P207" s="10"/>
      <c r="Q207" s="10"/>
      <c r="R207" s="10"/>
      <c r="S207" s="10"/>
      <c r="T207" s="10"/>
      <c r="U207" s="10"/>
      <c r="V207" s="10"/>
      <c r="W207" s="10"/>
      <c r="X207" s="10"/>
      <c r="Y207" s="10"/>
      <c r="Z207" s="10"/>
      <c r="AA207" s="10"/>
    </row>
    <row r="208" spans="1:27" ht="12.75" customHeight="1" x14ac:dyDescent="0.15">
      <c r="A208" s="10"/>
      <c r="B208" s="10"/>
      <c r="C208" s="10"/>
      <c r="D208" s="10"/>
      <c r="E208" s="10"/>
      <c r="F208" s="10"/>
      <c r="G208" s="10"/>
      <c r="H208" s="10"/>
      <c r="I208" s="10"/>
      <c r="J208" s="10"/>
      <c r="K208" s="10"/>
      <c r="L208" s="10"/>
      <c r="M208" s="10"/>
      <c r="N208" s="10"/>
      <c r="O208" s="10"/>
      <c r="P208" s="10"/>
      <c r="Q208" s="10"/>
      <c r="R208" s="10"/>
      <c r="S208" s="10"/>
      <c r="T208" s="10"/>
      <c r="U208" s="10"/>
      <c r="V208" s="10"/>
      <c r="W208" s="10"/>
      <c r="X208" s="10"/>
      <c r="Y208" s="10"/>
      <c r="Z208" s="10"/>
      <c r="AA208" s="10"/>
    </row>
    <row r="209" spans="1:27" ht="12.75" customHeight="1" x14ac:dyDescent="0.15">
      <c r="A209" s="10"/>
      <c r="B209" s="10"/>
      <c r="C209" s="10"/>
      <c r="D209" s="10"/>
      <c r="E209" s="10"/>
      <c r="F209" s="10"/>
      <c r="G209" s="10"/>
      <c r="H209" s="10"/>
      <c r="I209" s="10"/>
      <c r="J209" s="10"/>
      <c r="K209" s="10"/>
      <c r="L209" s="10"/>
      <c r="M209" s="10"/>
      <c r="N209" s="10"/>
      <c r="O209" s="10"/>
      <c r="P209" s="10"/>
      <c r="Q209" s="10"/>
      <c r="R209" s="10"/>
      <c r="S209" s="10"/>
      <c r="T209" s="10"/>
      <c r="U209" s="10"/>
      <c r="V209" s="10"/>
      <c r="W209" s="10"/>
      <c r="X209" s="10"/>
      <c r="Y209" s="10"/>
      <c r="Z209" s="10"/>
      <c r="AA209" s="10"/>
    </row>
    <row r="210" spans="1:27" ht="12.75" customHeight="1" x14ac:dyDescent="0.15">
      <c r="A210" s="10"/>
      <c r="B210" s="10"/>
      <c r="C210" s="10"/>
      <c r="D210" s="10"/>
      <c r="E210" s="10"/>
      <c r="F210" s="10"/>
      <c r="G210" s="10"/>
      <c r="H210" s="10"/>
      <c r="I210" s="10"/>
      <c r="J210" s="10"/>
      <c r="K210" s="10"/>
      <c r="L210" s="10"/>
      <c r="M210" s="10"/>
      <c r="N210" s="10"/>
      <c r="O210" s="10"/>
      <c r="P210" s="10"/>
      <c r="Q210" s="10"/>
      <c r="R210" s="10"/>
      <c r="S210" s="10"/>
      <c r="T210" s="10"/>
      <c r="U210" s="10"/>
      <c r="V210" s="10"/>
      <c r="W210" s="10"/>
      <c r="X210" s="10"/>
      <c r="Y210" s="10"/>
      <c r="Z210" s="10"/>
      <c r="AA210" s="10"/>
    </row>
    <row r="211" spans="1:27" ht="12.75" customHeight="1" x14ac:dyDescent="0.15">
      <c r="A211" s="10"/>
      <c r="B211" s="10"/>
      <c r="C211" s="10"/>
      <c r="D211" s="10"/>
      <c r="E211" s="10"/>
      <c r="F211" s="10"/>
      <c r="G211" s="10"/>
      <c r="H211" s="10"/>
      <c r="I211" s="10"/>
      <c r="J211" s="10"/>
      <c r="K211" s="10"/>
      <c r="L211" s="10"/>
      <c r="M211" s="10"/>
      <c r="N211" s="10"/>
      <c r="O211" s="10"/>
      <c r="P211" s="10"/>
      <c r="Q211" s="10"/>
      <c r="R211" s="10"/>
      <c r="S211" s="10"/>
      <c r="T211" s="10"/>
      <c r="U211" s="10"/>
      <c r="V211" s="10"/>
      <c r="W211" s="10"/>
      <c r="X211" s="10"/>
      <c r="Y211" s="10"/>
      <c r="Z211" s="10"/>
      <c r="AA211" s="10"/>
    </row>
    <row r="212" spans="1:27" ht="12.75" customHeight="1" x14ac:dyDescent="0.15">
      <c r="A212" s="10"/>
      <c r="B212" s="10"/>
      <c r="C212" s="10"/>
      <c r="D212" s="10"/>
      <c r="E212" s="10"/>
      <c r="F212" s="10"/>
      <c r="G212" s="10"/>
      <c r="H212" s="10"/>
      <c r="I212" s="10"/>
      <c r="J212" s="10"/>
      <c r="K212" s="10"/>
      <c r="L212" s="10"/>
      <c r="M212" s="10"/>
      <c r="N212" s="10"/>
      <c r="O212" s="10"/>
      <c r="P212" s="10"/>
      <c r="Q212" s="10"/>
      <c r="R212" s="10"/>
      <c r="S212" s="10"/>
      <c r="T212" s="10"/>
      <c r="U212" s="10"/>
      <c r="V212" s="10"/>
      <c r="W212" s="10"/>
      <c r="X212" s="10"/>
      <c r="Y212" s="10"/>
      <c r="Z212" s="10"/>
      <c r="AA212" s="10"/>
    </row>
    <row r="213" spans="1:27" ht="12.75" customHeight="1" x14ac:dyDescent="0.15">
      <c r="A213" s="10"/>
      <c r="B213" s="10"/>
      <c r="C213" s="10"/>
      <c r="D213" s="10"/>
      <c r="E213" s="10"/>
      <c r="F213" s="10"/>
      <c r="G213" s="10"/>
      <c r="H213" s="10"/>
      <c r="I213" s="10"/>
      <c r="J213" s="10"/>
      <c r="K213" s="10"/>
      <c r="L213" s="10"/>
      <c r="M213" s="10"/>
      <c r="N213" s="10"/>
      <c r="O213" s="10"/>
      <c r="P213" s="10"/>
      <c r="Q213" s="10"/>
      <c r="R213" s="10"/>
      <c r="S213" s="10"/>
      <c r="T213" s="10"/>
      <c r="U213" s="10"/>
      <c r="V213" s="10"/>
      <c r="W213" s="10"/>
      <c r="X213" s="10"/>
      <c r="Y213" s="10"/>
      <c r="Z213" s="10"/>
      <c r="AA213" s="10"/>
    </row>
    <row r="214" spans="1:27" ht="12.75" customHeight="1" x14ac:dyDescent="0.15">
      <c r="A214" s="10"/>
      <c r="B214" s="10"/>
      <c r="C214" s="10"/>
      <c r="D214" s="10"/>
      <c r="E214" s="10"/>
      <c r="F214" s="10"/>
      <c r="G214" s="10"/>
      <c r="H214" s="10"/>
      <c r="I214" s="10"/>
      <c r="J214" s="10"/>
      <c r="K214" s="10"/>
      <c r="L214" s="10"/>
      <c r="M214" s="10"/>
      <c r="N214" s="10"/>
      <c r="O214" s="10"/>
      <c r="P214" s="10"/>
      <c r="Q214" s="10"/>
      <c r="R214" s="10"/>
      <c r="S214" s="10"/>
      <c r="T214" s="10"/>
      <c r="U214" s="10"/>
      <c r="V214" s="10"/>
      <c r="W214" s="10"/>
      <c r="X214" s="10"/>
      <c r="Y214" s="10"/>
      <c r="Z214" s="10"/>
      <c r="AA214" s="10"/>
    </row>
    <row r="215" spans="1:27" ht="12.75" customHeight="1" x14ac:dyDescent="0.15">
      <c r="A215" s="10"/>
      <c r="B215" s="10"/>
      <c r="C215" s="10"/>
      <c r="D215" s="10"/>
      <c r="E215" s="10"/>
      <c r="F215" s="10"/>
      <c r="G215" s="10"/>
      <c r="H215" s="10"/>
      <c r="I215" s="10"/>
      <c r="J215" s="10"/>
      <c r="K215" s="10"/>
      <c r="L215" s="10"/>
      <c r="M215" s="10"/>
      <c r="N215" s="10"/>
      <c r="O215" s="10"/>
      <c r="P215" s="10"/>
      <c r="Q215" s="10"/>
      <c r="R215" s="10"/>
      <c r="S215" s="10"/>
      <c r="T215" s="10"/>
      <c r="U215" s="10"/>
      <c r="V215" s="10"/>
      <c r="W215" s="10"/>
      <c r="X215" s="10"/>
      <c r="Y215" s="10"/>
      <c r="Z215" s="10"/>
      <c r="AA215" s="10"/>
    </row>
    <row r="216" spans="1:27" ht="12.75" customHeight="1" x14ac:dyDescent="0.15">
      <c r="A216" s="10"/>
      <c r="B216" s="10"/>
      <c r="C216" s="10"/>
      <c r="D216" s="10"/>
      <c r="E216" s="10"/>
      <c r="F216" s="10"/>
      <c r="G216" s="10"/>
      <c r="H216" s="10"/>
      <c r="I216" s="10"/>
      <c r="J216" s="10"/>
      <c r="K216" s="10"/>
      <c r="L216" s="10"/>
      <c r="M216" s="10"/>
      <c r="N216" s="10"/>
      <c r="O216" s="10"/>
      <c r="P216" s="10"/>
      <c r="Q216" s="10"/>
      <c r="R216" s="10"/>
      <c r="S216" s="10"/>
      <c r="T216" s="10"/>
      <c r="U216" s="10"/>
      <c r="V216" s="10"/>
      <c r="W216" s="10"/>
      <c r="X216" s="10"/>
      <c r="Y216" s="10"/>
      <c r="Z216" s="10"/>
      <c r="AA216" s="10"/>
    </row>
    <row r="217" spans="1:27" ht="12.75" customHeight="1" x14ac:dyDescent="0.15">
      <c r="A217" s="10"/>
      <c r="B217" s="10"/>
      <c r="C217" s="10"/>
      <c r="D217" s="10"/>
      <c r="E217" s="10"/>
      <c r="F217" s="10"/>
      <c r="G217" s="10"/>
      <c r="H217" s="10"/>
      <c r="I217" s="10"/>
      <c r="J217" s="10"/>
      <c r="K217" s="10"/>
      <c r="L217" s="10"/>
      <c r="M217" s="10"/>
      <c r="N217" s="10"/>
      <c r="O217" s="10"/>
      <c r="P217" s="10"/>
      <c r="Q217" s="10"/>
      <c r="R217" s="10"/>
      <c r="S217" s="10"/>
      <c r="T217" s="10"/>
      <c r="U217" s="10"/>
      <c r="V217" s="10"/>
      <c r="W217" s="10"/>
      <c r="X217" s="10"/>
      <c r="Y217" s="10"/>
      <c r="Z217" s="10"/>
      <c r="AA217" s="10"/>
    </row>
    <row r="218" spans="1:27" ht="12.75" customHeight="1" x14ac:dyDescent="0.15">
      <c r="A218" s="10"/>
      <c r="B218" s="10"/>
      <c r="C218" s="10"/>
      <c r="D218" s="10"/>
      <c r="E218" s="10"/>
      <c r="F218" s="10"/>
      <c r="G218" s="10"/>
      <c r="H218" s="10"/>
      <c r="I218" s="10"/>
      <c r="J218" s="10"/>
      <c r="K218" s="10"/>
      <c r="L218" s="10"/>
      <c r="M218" s="10"/>
      <c r="N218" s="10"/>
      <c r="O218" s="10"/>
      <c r="P218" s="10"/>
      <c r="Q218" s="10"/>
      <c r="R218" s="10"/>
      <c r="S218" s="10"/>
      <c r="T218" s="10"/>
      <c r="U218" s="10"/>
      <c r="V218" s="10"/>
      <c r="W218" s="10"/>
      <c r="X218" s="10"/>
      <c r="Y218" s="10"/>
      <c r="Z218" s="10"/>
      <c r="AA218" s="10"/>
    </row>
    <row r="219" spans="1:27" ht="12.75" customHeight="1" x14ac:dyDescent="0.15">
      <c r="A219" s="10"/>
      <c r="B219" s="10"/>
      <c r="C219" s="10"/>
      <c r="D219" s="10"/>
      <c r="E219" s="10"/>
      <c r="F219" s="10"/>
      <c r="G219" s="10"/>
      <c r="H219" s="10"/>
      <c r="I219" s="10"/>
      <c r="J219" s="10"/>
      <c r="K219" s="10"/>
      <c r="L219" s="10"/>
      <c r="M219" s="10"/>
      <c r="N219" s="10"/>
      <c r="O219" s="10"/>
      <c r="P219" s="10"/>
      <c r="Q219" s="10"/>
      <c r="R219" s="10"/>
      <c r="S219" s="10"/>
      <c r="T219" s="10"/>
      <c r="U219" s="10"/>
      <c r="V219" s="10"/>
      <c r="W219" s="10"/>
      <c r="X219" s="10"/>
      <c r="Y219" s="10"/>
      <c r="Z219" s="10"/>
      <c r="AA219" s="10"/>
    </row>
    <row r="220" spans="1:27" ht="12.75" customHeight="1" x14ac:dyDescent="0.15">
      <c r="A220" s="10"/>
      <c r="B220" s="10"/>
      <c r="C220" s="10"/>
      <c r="D220" s="10"/>
      <c r="E220" s="10"/>
      <c r="F220" s="10"/>
      <c r="G220" s="10"/>
      <c r="H220" s="10"/>
      <c r="I220" s="10"/>
      <c r="J220" s="10"/>
      <c r="K220" s="10"/>
      <c r="L220" s="10"/>
      <c r="M220" s="10"/>
      <c r="N220" s="10"/>
      <c r="O220" s="10"/>
      <c r="P220" s="10"/>
      <c r="Q220" s="10"/>
      <c r="R220" s="10"/>
      <c r="S220" s="10"/>
      <c r="T220" s="10"/>
      <c r="U220" s="10"/>
      <c r="V220" s="10"/>
      <c r="W220" s="10"/>
      <c r="X220" s="10"/>
      <c r="Y220" s="10"/>
      <c r="Z220" s="10"/>
      <c r="AA220" s="10"/>
    </row>
    <row r="221" spans="1:27" ht="12.75" customHeight="1" x14ac:dyDescent="0.15">
      <c r="A221" s="10"/>
      <c r="B221" s="10"/>
      <c r="C221" s="10"/>
      <c r="D221" s="10"/>
      <c r="E221" s="10"/>
      <c r="F221" s="10"/>
      <c r="G221" s="10"/>
      <c r="H221" s="10"/>
      <c r="I221" s="10"/>
      <c r="J221" s="10"/>
      <c r="K221" s="10"/>
      <c r="L221" s="10"/>
      <c r="M221" s="10"/>
      <c r="N221" s="10"/>
      <c r="O221" s="10"/>
      <c r="P221" s="10"/>
      <c r="Q221" s="10"/>
      <c r="R221" s="10"/>
      <c r="S221" s="10"/>
      <c r="T221" s="10"/>
      <c r="U221" s="10"/>
      <c r="V221" s="10"/>
      <c r="W221" s="10"/>
      <c r="X221" s="10"/>
      <c r="Y221" s="10"/>
      <c r="Z221" s="10"/>
      <c r="AA221" s="10"/>
    </row>
    <row r="222" spans="1:27" ht="12.75" customHeight="1" x14ac:dyDescent="0.15">
      <c r="A222" s="10"/>
      <c r="B222" s="10"/>
      <c r="C222" s="10"/>
      <c r="D222" s="10"/>
      <c r="E222" s="10"/>
      <c r="F222" s="10"/>
      <c r="G222" s="10"/>
      <c r="H222" s="10"/>
      <c r="I222" s="10"/>
      <c r="J222" s="10"/>
      <c r="K222" s="10"/>
      <c r="L222" s="10"/>
      <c r="M222" s="10"/>
      <c r="N222" s="10"/>
      <c r="O222" s="10"/>
      <c r="P222" s="10"/>
      <c r="Q222" s="10"/>
      <c r="R222" s="10"/>
      <c r="S222" s="10"/>
      <c r="T222" s="10"/>
      <c r="U222" s="10"/>
      <c r="V222" s="10"/>
      <c r="W222" s="10"/>
      <c r="X222" s="10"/>
      <c r="Y222" s="10"/>
      <c r="Z222" s="10"/>
      <c r="AA222" s="10"/>
    </row>
    <row r="223" spans="1:27" ht="12.75" customHeight="1" x14ac:dyDescent="0.15">
      <c r="A223" s="10"/>
      <c r="B223" s="10"/>
      <c r="C223" s="10"/>
      <c r="D223" s="10"/>
      <c r="E223" s="10"/>
      <c r="F223" s="10"/>
      <c r="G223" s="10"/>
      <c r="H223" s="10"/>
      <c r="I223" s="10"/>
      <c r="J223" s="10"/>
      <c r="K223" s="10"/>
      <c r="L223" s="10"/>
      <c r="M223" s="10"/>
      <c r="N223" s="10"/>
      <c r="O223" s="10"/>
      <c r="P223" s="10"/>
      <c r="Q223" s="10"/>
      <c r="R223" s="10"/>
      <c r="S223" s="10"/>
      <c r="T223" s="10"/>
      <c r="U223" s="10"/>
      <c r="V223" s="10"/>
      <c r="W223" s="10"/>
      <c r="X223" s="10"/>
      <c r="Y223" s="10"/>
      <c r="Z223" s="10"/>
      <c r="AA223" s="10"/>
    </row>
    <row r="224" spans="1:27" ht="12.75" customHeight="1" x14ac:dyDescent="0.15">
      <c r="A224" s="10"/>
      <c r="B224" s="10"/>
      <c r="C224" s="10"/>
      <c r="D224" s="10"/>
      <c r="E224" s="10"/>
      <c r="F224" s="10"/>
      <c r="G224" s="10"/>
      <c r="H224" s="10"/>
      <c r="I224" s="10"/>
      <c r="J224" s="10"/>
      <c r="K224" s="10"/>
      <c r="L224" s="10"/>
      <c r="M224" s="10"/>
      <c r="N224" s="10"/>
      <c r="O224" s="10"/>
      <c r="P224" s="10"/>
      <c r="Q224" s="10"/>
      <c r="R224" s="10"/>
      <c r="S224" s="10"/>
      <c r="T224" s="10"/>
      <c r="U224" s="10"/>
      <c r="V224" s="10"/>
      <c r="W224" s="10"/>
      <c r="X224" s="10"/>
      <c r="Y224" s="10"/>
      <c r="Z224" s="10"/>
      <c r="AA224" s="10"/>
    </row>
    <row r="225" spans="1:27" ht="12.75" customHeight="1" x14ac:dyDescent="0.15">
      <c r="A225" s="10"/>
      <c r="B225" s="10"/>
      <c r="C225" s="10"/>
      <c r="D225" s="10"/>
      <c r="E225" s="10"/>
      <c r="F225" s="10"/>
      <c r="G225" s="10"/>
      <c r="H225" s="10"/>
      <c r="I225" s="10"/>
      <c r="J225" s="10"/>
      <c r="K225" s="10"/>
      <c r="L225" s="10"/>
      <c r="M225" s="10"/>
      <c r="N225" s="10"/>
      <c r="O225" s="10"/>
      <c r="P225" s="10"/>
      <c r="Q225" s="10"/>
      <c r="R225" s="10"/>
      <c r="S225" s="10"/>
      <c r="T225" s="10"/>
      <c r="U225" s="10"/>
      <c r="V225" s="10"/>
      <c r="W225" s="10"/>
      <c r="X225" s="10"/>
      <c r="Y225" s="10"/>
      <c r="Z225" s="10"/>
      <c r="AA225" s="10"/>
    </row>
    <row r="226" spans="1:27" ht="12.75" customHeight="1" x14ac:dyDescent="0.15">
      <c r="A226" s="10"/>
      <c r="B226" s="10"/>
      <c r="C226" s="10"/>
      <c r="D226" s="10"/>
      <c r="E226" s="10"/>
      <c r="F226" s="10"/>
      <c r="G226" s="10"/>
      <c r="H226" s="10"/>
      <c r="I226" s="10"/>
      <c r="J226" s="10"/>
      <c r="K226" s="10"/>
      <c r="L226" s="10"/>
      <c r="M226" s="10"/>
      <c r="N226" s="10"/>
      <c r="O226" s="10"/>
      <c r="P226" s="10"/>
      <c r="Q226" s="10"/>
      <c r="R226" s="10"/>
      <c r="S226" s="10"/>
      <c r="T226" s="10"/>
      <c r="U226" s="10"/>
      <c r="V226" s="10"/>
      <c r="W226" s="10"/>
      <c r="X226" s="10"/>
      <c r="Y226" s="10"/>
      <c r="Z226" s="10"/>
      <c r="AA226" s="10"/>
    </row>
    <row r="227" spans="1:27" ht="12.75" customHeight="1" x14ac:dyDescent="0.15">
      <c r="A227" s="10"/>
      <c r="B227" s="10"/>
      <c r="C227" s="10"/>
      <c r="D227" s="10"/>
      <c r="E227" s="10"/>
      <c r="F227" s="10"/>
      <c r="G227" s="10"/>
      <c r="H227" s="10"/>
      <c r="I227" s="10"/>
      <c r="J227" s="10"/>
      <c r="K227" s="10"/>
      <c r="L227" s="10"/>
      <c r="M227" s="10"/>
      <c r="N227" s="10"/>
      <c r="O227" s="10"/>
      <c r="P227" s="10"/>
      <c r="Q227" s="10"/>
      <c r="R227" s="10"/>
      <c r="S227" s="10"/>
      <c r="T227" s="10"/>
      <c r="U227" s="10"/>
      <c r="V227" s="10"/>
      <c r="W227" s="10"/>
      <c r="X227" s="10"/>
      <c r="Y227" s="10"/>
      <c r="Z227" s="10"/>
      <c r="AA227" s="10"/>
    </row>
    <row r="228" spans="1:27" ht="12.75" customHeight="1" x14ac:dyDescent="0.15">
      <c r="A228" s="10"/>
      <c r="B228" s="10"/>
      <c r="C228" s="10"/>
      <c r="D228" s="10"/>
      <c r="E228" s="10"/>
      <c r="F228" s="10"/>
      <c r="G228" s="10"/>
      <c r="H228" s="10"/>
      <c r="I228" s="10"/>
      <c r="J228" s="10"/>
      <c r="K228" s="10"/>
      <c r="L228" s="10"/>
      <c r="M228" s="10"/>
      <c r="N228" s="10"/>
      <c r="O228" s="10"/>
      <c r="P228" s="10"/>
      <c r="Q228" s="10"/>
      <c r="R228" s="10"/>
      <c r="S228" s="10"/>
      <c r="T228" s="10"/>
      <c r="U228" s="10"/>
      <c r="V228" s="10"/>
      <c r="W228" s="10"/>
      <c r="X228" s="10"/>
      <c r="Y228" s="10"/>
      <c r="Z228" s="10"/>
      <c r="AA228" s="10"/>
    </row>
    <row r="229" spans="1:27" ht="12.75" customHeight="1" x14ac:dyDescent="0.15">
      <c r="A229" s="10"/>
      <c r="B229" s="10"/>
      <c r="C229" s="10"/>
      <c r="D229" s="10"/>
      <c r="E229" s="10"/>
      <c r="F229" s="10"/>
      <c r="G229" s="10"/>
      <c r="H229" s="10"/>
      <c r="I229" s="10"/>
      <c r="J229" s="10"/>
      <c r="K229" s="10"/>
      <c r="L229" s="10"/>
      <c r="M229" s="10"/>
      <c r="N229" s="10"/>
      <c r="O229" s="10"/>
      <c r="P229" s="10"/>
      <c r="Q229" s="10"/>
      <c r="R229" s="10"/>
      <c r="S229" s="10"/>
      <c r="T229" s="10"/>
      <c r="U229" s="10"/>
      <c r="V229" s="10"/>
      <c r="W229" s="10"/>
      <c r="X229" s="10"/>
      <c r="Y229" s="10"/>
      <c r="Z229" s="10"/>
      <c r="AA229" s="10"/>
    </row>
    <row r="230" spans="1:27" ht="12.75" customHeight="1" x14ac:dyDescent="0.15">
      <c r="A230" s="10"/>
      <c r="B230" s="10"/>
      <c r="C230" s="10"/>
      <c r="D230" s="10"/>
      <c r="E230" s="10"/>
      <c r="F230" s="10"/>
      <c r="G230" s="10"/>
      <c r="H230" s="10"/>
      <c r="I230" s="10"/>
      <c r="J230" s="10"/>
      <c r="K230" s="10"/>
      <c r="L230" s="10"/>
      <c r="M230" s="10"/>
      <c r="N230" s="10"/>
      <c r="O230" s="10"/>
      <c r="P230" s="10"/>
      <c r="Q230" s="10"/>
      <c r="R230" s="10"/>
      <c r="S230" s="10"/>
      <c r="T230" s="10"/>
      <c r="U230" s="10"/>
      <c r="V230" s="10"/>
      <c r="W230" s="10"/>
      <c r="X230" s="10"/>
      <c r="Y230" s="10"/>
      <c r="Z230" s="10"/>
      <c r="AA230" s="10"/>
    </row>
    <row r="231" spans="1:27" ht="12.75" customHeight="1" x14ac:dyDescent="0.15">
      <c r="A231" s="10"/>
      <c r="B231" s="10"/>
      <c r="C231" s="10"/>
      <c r="D231" s="10"/>
      <c r="E231" s="10"/>
      <c r="F231" s="10"/>
      <c r="G231" s="10"/>
      <c r="H231" s="10"/>
      <c r="I231" s="10"/>
      <c r="J231" s="10"/>
      <c r="K231" s="10"/>
      <c r="L231" s="10"/>
      <c r="M231" s="10"/>
      <c r="N231" s="10"/>
      <c r="O231" s="10"/>
      <c r="P231" s="10"/>
      <c r="Q231" s="10"/>
      <c r="R231" s="10"/>
      <c r="S231" s="10"/>
      <c r="T231" s="10"/>
      <c r="U231" s="10"/>
      <c r="V231" s="10"/>
      <c r="W231" s="10"/>
      <c r="X231" s="10"/>
      <c r="Y231" s="10"/>
      <c r="Z231" s="10"/>
      <c r="AA231" s="10"/>
    </row>
    <row r="232" spans="1:27" ht="12.75" customHeight="1" x14ac:dyDescent="0.15">
      <c r="A232" s="10"/>
      <c r="B232" s="10"/>
      <c r="C232" s="10"/>
      <c r="D232" s="10"/>
      <c r="E232" s="10"/>
      <c r="F232" s="10"/>
      <c r="G232" s="10"/>
      <c r="H232" s="10"/>
      <c r="I232" s="10"/>
      <c r="J232" s="10"/>
      <c r="K232" s="10"/>
      <c r="L232" s="10"/>
      <c r="M232" s="10"/>
      <c r="N232" s="10"/>
      <c r="O232" s="10"/>
      <c r="P232" s="10"/>
      <c r="Q232" s="10"/>
      <c r="R232" s="10"/>
      <c r="S232" s="10"/>
      <c r="T232" s="10"/>
      <c r="U232" s="10"/>
      <c r="V232" s="10"/>
      <c r="W232" s="10"/>
      <c r="X232" s="10"/>
      <c r="Y232" s="10"/>
      <c r="Z232" s="10"/>
      <c r="AA232" s="10"/>
    </row>
    <row r="233" spans="1:27" ht="12.75" customHeight="1" x14ac:dyDescent="0.15">
      <c r="A233" s="10"/>
      <c r="B233" s="10"/>
      <c r="C233" s="10"/>
      <c r="D233" s="10"/>
      <c r="E233" s="10"/>
      <c r="F233" s="10"/>
      <c r="G233" s="10"/>
      <c r="H233" s="10"/>
      <c r="I233" s="10"/>
      <c r="J233" s="10"/>
      <c r="K233" s="10"/>
      <c r="L233" s="10"/>
      <c r="M233" s="10"/>
      <c r="N233" s="10"/>
      <c r="O233" s="10"/>
      <c r="P233" s="10"/>
      <c r="Q233" s="10"/>
      <c r="R233" s="10"/>
      <c r="S233" s="10"/>
      <c r="T233" s="10"/>
      <c r="U233" s="10"/>
      <c r="V233" s="10"/>
      <c r="W233" s="10"/>
      <c r="X233" s="10"/>
      <c r="Y233" s="10"/>
      <c r="Z233" s="10"/>
      <c r="AA233" s="10"/>
    </row>
    <row r="234" spans="1:27" ht="12.75" customHeight="1" x14ac:dyDescent="0.15">
      <c r="A234" s="10"/>
      <c r="B234" s="10"/>
      <c r="C234" s="10"/>
      <c r="D234" s="10"/>
      <c r="E234" s="10"/>
      <c r="F234" s="10"/>
      <c r="G234" s="10"/>
      <c r="H234" s="10"/>
      <c r="I234" s="10"/>
      <c r="J234" s="10"/>
      <c r="K234" s="10"/>
      <c r="L234" s="10"/>
      <c r="M234" s="10"/>
      <c r="N234" s="10"/>
      <c r="O234" s="10"/>
      <c r="P234" s="10"/>
      <c r="Q234" s="10"/>
      <c r="R234" s="10"/>
      <c r="S234" s="10"/>
      <c r="T234" s="10"/>
      <c r="U234" s="10"/>
      <c r="V234" s="10"/>
      <c r="W234" s="10"/>
      <c r="X234" s="10"/>
      <c r="Y234" s="10"/>
      <c r="Z234" s="10"/>
      <c r="AA234" s="10"/>
    </row>
    <row r="235" spans="1:27" ht="12.75" customHeight="1" x14ac:dyDescent="0.15">
      <c r="A235" s="10"/>
      <c r="B235" s="10"/>
      <c r="C235" s="10"/>
      <c r="D235" s="10"/>
      <c r="E235" s="10"/>
      <c r="F235" s="10"/>
      <c r="G235" s="10"/>
      <c r="H235" s="10"/>
      <c r="I235" s="10"/>
      <c r="J235" s="10"/>
      <c r="K235" s="10"/>
      <c r="L235" s="10"/>
      <c r="M235" s="10"/>
      <c r="N235" s="10"/>
      <c r="O235" s="10"/>
      <c r="P235" s="10"/>
      <c r="Q235" s="10"/>
      <c r="R235" s="10"/>
      <c r="S235" s="10"/>
      <c r="T235" s="10"/>
      <c r="U235" s="10"/>
      <c r="V235" s="10"/>
      <c r="W235" s="10"/>
      <c r="X235" s="10"/>
      <c r="Y235" s="10"/>
      <c r="Z235" s="10"/>
      <c r="AA235" s="10"/>
    </row>
    <row r="236" spans="1:27" ht="12.75" customHeight="1" x14ac:dyDescent="0.15">
      <c r="A236" s="10"/>
      <c r="B236" s="10"/>
      <c r="C236" s="10"/>
      <c r="D236" s="10"/>
      <c r="E236" s="10"/>
      <c r="F236" s="10"/>
      <c r="G236" s="10"/>
      <c r="H236" s="10"/>
      <c r="I236" s="10"/>
      <c r="J236" s="10"/>
      <c r="K236" s="10"/>
      <c r="L236" s="10"/>
      <c r="M236" s="10"/>
      <c r="N236" s="10"/>
      <c r="O236" s="10"/>
      <c r="P236" s="10"/>
      <c r="Q236" s="10"/>
      <c r="R236" s="10"/>
      <c r="S236" s="10"/>
      <c r="T236" s="10"/>
      <c r="U236" s="10"/>
      <c r="V236" s="10"/>
      <c r="W236" s="10"/>
      <c r="X236" s="10"/>
      <c r="Y236" s="10"/>
      <c r="Z236" s="10"/>
      <c r="AA236" s="10"/>
    </row>
    <row r="237" spans="1:27" ht="12.75" customHeight="1" x14ac:dyDescent="0.15">
      <c r="A237" s="10"/>
      <c r="B237" s="10"/>
      <c r="C237" s="10"/>
      <c r="D237" s="10"/>
      <c r="E237" s="10"/>
      <c r="F237" s="10"/>
      <c r="G237" s="10"/>
      <c r="H237" s="10"/>
      <c r="I237" s="10"/>
      <c r="J237" s="10"/>
      <c r="K237" s="10"/>
      <c r="L237" s="10"/>
      <c r="M237" s="10"/>
      <c r="N237" s="10"/>
      <c r="O237" s="10"/>
      <c r="P237" s="10"/>
      <c r="Q237" s="10"/>
      <c r="R237" s="10"/>
      <c r="S237" s="10"/>
      <c r="T237" s="10"/>
      <c r="U237" s="10"/>
      <c r="V237" s="10"/>
      <c r="W237" s="10"/>
      <c r="X237" s="10"/>
      <c r="Y237" s="10"/>
      <c r="Z237" s="10"/>
      <c r="AA237" s="10"/>
    </row>
    <row r="238" spans="1:27" ht="12.75" customHeight="1" x14ac:dyDescent="0.15">
      <c r="A238" s="10"/>
      <c r="B238" s="10"/>
      <c r="C238" s="10"/>
      <c r="D238" s="10"/>
      <c r="E238" s="10"/>
      <c r="F238" s="10"/>
      <c r="G238" s="10"/>
      <c r="H238" s="10"/>
      <c r="I238" s="10"/>
      <c r="J238" s="10"/>
      <c r="K238" s="10"/>
      <c r="L238" s="10"/>
      <c r="M238" s="10"/>
      <c r="N238" s="10"/>
      <c r="O238" s="10"/>
      <c r="P238" s="10"/>
      <c r="Q238" s="10"/>
      <c r="R238" s="10"/>
      <c r="S238" s="10"/>
      <c r="T238" s="10"/>
      <c r="U238" s="10"/>
      <c r="V238" s="10"/>
      <c r="W238" s="10"/>
      <c r="X238" s="10"/>
      <c r="Y238" s="10"/>
      <c r="Z238" s="10"/>
      <c r="AA238" s="10"/>
    </row>
    <row r="239" spans="1:27" ht="12.75" customHeight="1" x14ac:dyDescent="0.15">
      <c r="A239" s="10"/>
      <c r="B239" s="10"/>
      <c r="C239" s="10"/>
      <c r="D239" s="10"/>
      <c r="E239" s="10"/>
      <c r="F239" s="10"/>
      <c r="G239" s="10"/>
      <c r="H239" s="10"/>
      <c r="I239" s="10"/>
      <c r="J239" s="10"/>
      <c r="K239" s="10"/>
      <c r="L239" s="10"/>
      <c r="M239" s="10"/>
      <c r="N239" s="10"/>
      <c r="O239" s="10"/>
      <c r="P239" s="10"/>
      <c r="Q239" s="10"/>
      <c r="R239" s="10"/>
      <c r="S239" s="10"/>
      <c r="T239" s="10"/>
      <c r="U239" s="10"/>
      <c r="V239" s="10"/>
      <c r="W239" s="10"/>
      <c r="X239" s="10"/>
      <c r="Y239" s="10"/>
      <c r="Z239" s="10"/>
      <c r="AA239" s="10"/>
    </row>
    <row r="240" spans="1:27" ht="12.75" customHeight="1" x14ac:dyDescent="0.15">
      <c r="A240" s="10"/>
      <c r="B240" s="10"/>
      <c r="C240" s="10"/>
      <c r="D240" s="10"/>
      <c r="E240" s="10"/>
      <c r="F240" s="10"/>
      <c r="G240" s="10"/>
      <c r="H240" s="10"/>
      <c r="I240" s="10"/>
      <c r="J240" s="10"/>
      <c r="K240" s="10"/>
      <c r="L240" s="10"/>
      <c r="M240" s="10"/>
      <c r="N240" s="10"/>
      <c r="O240" s="10"/>
      <c r="P240" s="10"/>
      <c r="Q240" s="10"/>
      <c r="R240" s="10"/>
      <c r="S240" s="10"/>
      <c r="T240" s="10"/>
      <c r="U240" s="10"/>
      <c r="V240" s="10"/>
      <c r="W240" s="10"/>
      <c r="X240" s="10"/>
      <c r="Y240" s="10"/>
      <c r="Z240" s="10"/>
      <c r="AA240" s="10"/>
    </row>
    <row r="241" spans="1:27" ht="12.75" customHeight="1" x14ac:dyDescent="0.15">
      <c r="A241" s="10"/>
      <c r="B241" s="10"/>
      <c r="C241" s="10"/>
      <c r="D241" s="10"/>
      <c r="E241" s="10"/>
      <c r="F241" s="10"/>
      <c r="G241" s="10"/>
      <c r="H241" s="10"/>
      <c r="I241" s="10"/>
      <c r="J241" s="10"/>
      <c r="K241" s="10"/>
      <c r="L241" s="10"/>
      <c r="M241" s="10"/>
      <c r="N241" s="10"/>
      <c r="O241" s="10"/>
      <c r="P241" s="10"/>
      <c r="Q241" s="10"/>
      <c r="R241" s="10"/>
      <c r="S241" s="10"/>
      <c r="T241" s="10"/>
      <c r="U241" s="10"/>
      <c r="V241" s="10"/>
      <c r="W241" s="10"/>
      <c r="X241" s="10"/>
      <c r="Y241" s="10"/>
      <c r="Z241" s="10"/>
      <c r="AA241" s="10"/>
    </row>
    <row r="242" spans="1:27" ht="12.75" customHeight="1" x14ac:dyDescent="0.15">
      <c r="A242" s="10"/>
      <c r="B242" s="10"/>
      <c r="C242" s="10"/>
      <c r="D242" s="10"/>
      <c r="E242" s="10"/>
      <c r="F242" s="10"/>
      <c r="G242" s="10"/>
      <c r="H242" s="10"/>
      <c r="I242" s="10"/>
      <c r="J242" s="10"/>
      <c r="K242" s="10"/>
      <c r="L242" s="10"/>
      <c r="M242" s="10"/>
      <c r="N242" s="10"/>
      <c r="O242" s="10"/>
      <c r="P242" s="10"/>
      <c r="Q242" s="10"/>
      <c r="R242" s="10"/>
      <c r="S242" s="10"/>
      <c r="T242" s="10"/>
      <c r="U242" s="10"/>
      <c r="V242" s="10"/>
      <c r="W242" s="10"/>
      <c r="X242" s="10"/>
      <c r="Y242" s="10"/>
      <c r="Z242" s="10"/>
      <c r="AA242" s="10"/>
    </row>
    <row r="243" spans="1:27" ht="12.75" customHeight="1" x14ac:dyDescent="0.15">
      <c r="A243" s="10"/>
      <c r="B243" s="10"/>
      <c r="C243" s="10"/>
      <c r="D243" s="10"/>
      <c r="E243" s="10"/>
      <c r="F243" s="10"/>
      <c r="G243" s="10"/>
      <c r="H243" s="10"/>
      <c r="I243" s="10"/>
      <c r="J243" s="10"/>
      <c r="K243" s="10"/>
      <c r="L243" s="10"/>
      <c r="M243" s="10"/>
      <c r="N243" s="10"/>
      <c r="O243" s="10"/>
      <c r="P243" s="10"/>
      <c r="Q243" s="10"/>
      <c r="R243" s="10"/>
      <c r="S243" s="10"/>
      <c r="T243" s="10"/>
      <c r="U243" s="10"/>
      <c r="V243" s="10"/>
      <c r="W243" s="10"/>
      <c r="X243" s="10"/>
      <c r="Y243" s="10"/>
      <c r="Z243" s="10"/>
      <c r="AA243" s="10"/>
    </row>
    <row r="244" spans="1:27" ht="12.75" customHeight="1" x14ac:dyDescent="0.15">
      <c r="A244" s="10"/>
      <c r="B244" s="10"/>
      <c r="C244" s="10"/>
      <c r="D244" s="10"/>
      <c r="E244" s="10"/>
      <c r="F244" s="10"/>
      <c r="G244" s="10"/>
      <c r="H244" s="10"/>
      <c r="I244" s="10"/>
      <c r="J244" s="10"/>
      <c r="K244" s="10"/>
      <c r="L244" s="10"/>
      <c r="M244" s="10"/>
      <c r="N244" s="10"/>
      <c r="O244" s="10"/>
      <c r="P244" s="10"/>
      <c r="Q244" s="10"/>
      <c r="R244" s="10"/>
      <c r="S244" s="10"/>
      <c r="T244" s="10"/>
      <c r="U244" s="10"/>
      <c r="V244" s="10"/>
      <c r="W244" s="10"/>
      <c r="X244" s="10"/>
      <c r="Y244" s="10"/>
      <c r="Z244" s="10"/>
      <c r="AA244" s="10"/>
    </row>
    <row r="245" spans="1:27" ht="12.75" customHeight="1" x14ac:dyDescent="0.15">
      <c r="A245" s="10"/>
      <c r="B245" s="10"/>
      <c r="C245" s="10"/>
      <c r="D245" s="10"/>
      <c r="E245" s="10"/>
      <c r="F245" s="10"/>
      <c r="G245" s="10"/>
      <c r="H245" s="10"/>
      <c r="I245" s="10"/>
      <c r="J245" s="10"/>
      <c r="K245" s="10"/>
      <c r="L245" s="10"/>
      <c r="M245" s="10"/>
      <c r="N245" s="10"/>
      <c r="O245" s="10"/>
      <c r="P245" s="10"/>
      <c r="Q245" s="10"/>
      <c r="R245" s="10"/>
      <c r="S245" s="10"/>
      <c r="T245" s="10"/>
      <c r="U245" s="10"/>
      <c r="V245" s="10"/>
      <c r="W245" s="10"/>
      <c r="X245" s="10"/>
      <c r="Y245" s="10"/>
      <c r="Z245" s="10"/>
      <c r="AA245" s="10"/>
    </row>
    <row r="246" spans="1:27" ht="12.75" customHeight="1" x14ac:dyDescent="0.15">
      <c r="A246" s="10"/>
      <c r="B246" s="10"/>
      <c r="C246" s="10"/>
      <c r="D246" s="10"/>
      <c r="E246" s="10"/>
      <c r="F246" s="10"/>
      <c r="G246" s="10"/>
      <c r="H246" s="10"/>
      <c r="I246" s="10"/>
      <c r="J246" s="10"/>
      <c r="K246" s="10"/>
      <c r="L246" s="10"/>
      <c r="M246" s="10"/>
      <c r="N246" s="10"/>
      <c r="O246" s="10"/>
      <c r="P246" s="10"/>
      <c r="Q246" s="10"/>
      <c r="R246" s="10"/>
      <c r="S246" s="10"/>
      <c r="T246" s="10"/>
      <c r="U246" s="10"/>
      <c r="V246" s="10"/>
      <c r="W246" s="10"/>
      <c r="X246" s="10"/>
      <c r="Y246" s="10"/>
      <c r="Z246" s="10"/>
      <c r="AA246" s="10"/>
    </row>
    <row r="247" spans="1:27" ht="12.75" customHeight="1" x14ac:dyDescent="0.15">
      <c r="A247" s="10"/>
      <c r="B247" s="10"/>
      <c r="C247" s="10"/>
      <c r="D247" s="10"/>
      <c r="E247" s="10"/>
      <c r="F247" s="10"/>
      <c r="G247" s="10"/>
      <c r="H247" s="10"/>
      <c r="I247" s="10"/>
      <c r="J247" s="10"/>
      <c r="K247" s="10"/>
      <c r="L247" s="10"/>
      <c r="M247" s="10"/>
      <c r="N247" s="10"/>
      <c r="O247" s="10"/>
      <c r="P247" s="10"/>
      <c r="Q247" s="10"/>
      <c r="R247" s="10"/>
      <c r="S247" s="10"/>
      <c r="T247" s="10"/>
      <c r="U247" s="10"/>
      <c r="V247" s="10"/>
      <c r="W247" s="10"/>
      <c r="X247" s="10"/>
      <c r="Y247" s="10"/>
      <c r="Z247" s="10"/>
      <c r="AA247" s="10"/>
    </row>
    <row r="248" spans="1:27" ht="12.75" customHeight="1" x14ac:dyDescent="0.15">
      <c r="A248" s="10"/>
      <c r="B248" s="10"/>
      <c r="C248" s="10"/>
      <c r="D248" s="10"/>
      <c r="E248" s="10"/>
      <c r="F248" s="10"/>
      <c r="G248" s="10"/>
      <c r="H248" s="10"/>
      <c r="I248" s="10"/>
      <c r="J248" s="10"/>
      <c r="K248" s="10"/>
      <c r="L248" s="10"/>
      <c r="M248" s="10"/>
      <c r="N248" s="10"/>
      <c r="O248" s="10"/>
      <c r="P248" s="10"/>
      <c r="Q248" s="10"/>
      <c r="R248" s="10"/>
      <c r="S248" s="10"/>
      <c r="T248" s="10"/>
      <c r="U248" s="10"/>
      <c r="V248" s="10"/>
      <c r="W248" s="10"/>
      <c r="X248" s="10"/>
      <c r="Y248" s="10"/>
      <c r="Z248" s="10"/>
      <c r="AA248" s="10"/>
    </row>
    <row r="249" spans="1:27" ht="12.75" customHeight="1" x14ac:dyDescent="0.15">
      <c r="A249" s="10"/>
      <c r="B249" s="10"/>
      <c r="C249" s="10"/>
      <c r="D249" s="10"/>
      <c r="E249" s="10"/>
      <c r="F249" s="10"/>
      <c r="G249" s="10"/>
      <c r="H249" s="10"/>
      <c r="I249" s="10"/>
      <c r="J249" s="10"/>
      <c r="K249" s="10"/>
      <c r="L249" s="10"/>
      <c r="M249" s="10"/>
      <c r="N249" s="10"/>
      <c r="O249" s="10"/>
      <c r="P249" s="10"/>
      <c r="Q249" s="10"/>
      <c r="R249" s="10"/>
      <c r="S249" s="10"/>
      <c r="T249" s="10"/>
      <c r="U249" s="10"/>
      <c r="V249" s="10"/>
      <c r="W249" s="10"/>
      <c r="X249" s="10"/>
      <c r="Y249" s="10"/>
      <c r="Z249" s="10"/>
      <c r="AA249" s="10"/>
    </row>
    <row r="250" spans="1:27" ht="12.75" customHeight="1" x14ac:dyDescent="0.15">
      <c r="A250" s="10"/>
      <c r="B250" s="10"/>
      <c r="C250" s="10"/>
      <c r="D250" s="10"/>
      <c r="E250" s="10"/>
      <c r="F250" s="10"/>
      <c r="G250" s="10"/>
      <c r="H250" s="10"/>
      <c r="I250" s="10"/>
      <c r="J250" s="10"/>
      <c r="K250" s="10"/>
      <c r="L250" s="10"/>
      <c r="M250" s="10"/>
      <c r="N250" s="10"/>
      <c r="O250" s="10"/>
      <c r="P250" s="10"/>
      <c r="Q250" s="10"/>
      <c r="R250" s="10"/>
      <c r="S250" s="10"/>
      <c r="T250" s="10"/>
      <c r="U250" s="10"/>
      <c r="V250" s="10"/>
      <c r="W250" s="10"/>
      <c r="X250" s="10"/>
      <c r="Y250" s="10"/>
      <c r="Z250" s="10"/>
      <c r="AA250" s="10"/>
    </row>
    <row r="251" spans="1:27" ht="12.75" customHeight="1" x14ac:dyDescent="0.15">
      <c r="A251" s="10"/>
      <c r="B251" s="10"/>
      <c r="C251" s="10"/>
      <c r="D251" s="10"/>
      <c r="E251" s="10"/>
      <c r="F251" s="10"/>
      <c r="G251" s="10"/>
      <c r="H251" s="10"/>
      <c r="I251" s="10"/>
      <c r="J251" s="10"/>
      <c r="K251" s="10"/>
      <c r="L251" s="10"/>
      <c r="M251" s="10"/>
      <c r="N251" s="10"/>
      <c r="O251" s="10"/>
      <c r="P251" s="10"/>
      <c r="Q251" s="10"/>
      <c r="R251" s="10"/>
      <c r="S251" s="10"/>
      <c r="T251" s="10"/>
      <c r="U251" s="10"/>
      <c r="V251" s="10"/>
      <c r="W251" s="10"/>
      <c r="X251" s="10"/>
      <c r="Y251" s="10"/>
      <c r="Z251" s="10"/>
      <c r="AA251" s="10"/>
    </row>
    <row r="252" spans="1:27" ht="12.75" customHeight="1" x14ac:dyDescent="0.15">
      <c r="A252" s="10"/>
      <c r="B252" s="10"/>
      <c r="C252" s="10"/>
      <c r="D252" s="10"/>
      <c r="E252" s="10"/>
      <c r="F252" s="10"/>
      <c r="G252" s="10"/>
      <c r="H252" s="10"/>
      <c r="I252" s="10"/>
      <c r="J252" s="10"/>
      <c r="K252" s="10"/>
      <c r="L252" s="10"/>
      <c r="M252" s="10"/>
      <c r="N252" s="10"/>
      <c r="O252" s="10"/>
      <c r="P252" s="10"/>
      <c r="Q252" s="10"/>
      <c r="R252" s="10"/>
      <c r="S252" s="10"/>
      <c r="T252" s="10"/>
      <c r="U252" s="10"/>
      <c r="V252" s="10"/>
      <c r="W252" s="10"/>
      <c r="X252" s="10"/>
      <c r="Y252" s="10"/>
      <c r="Z252" s="10"/>
      <c r="AA252" s="10"/>
    </row>
    <row r="253" spans="1:27" ht="12.75" customHeight="1" x14ac:dyDescent="0.15">
      <c r="A253" s="10"/>
      <c r="B253" s="10"/>
      <c r="C253" s="10"/>
      <c r="D253" s="10"/>
      <c r="E253" s="10"/>
      <c r="F253" s="10"/>
      <c r="G253" s="10"/>
      <c r="H253" s="10"/>
      <c r="I253" s="10"/>
      <c r="J253" s="10"/>
      <c r="K253" s="10"/>
      <c r="L253" s="10"/>
      <c r="M253" s="10"/>
      <c r="N253" s="10"/>
      <c r="O253" s="10"/>
      <c r="P253" s="10"/>
      <c r="Q253" s="10"/>
      <c r="R253" s="10"/>
      <c r="S253" s="10"/>
      <c r="T253" s="10"/>
      <c r="U253" s="10"/>
      <c r="V253" s="10"/>
      <c r="W253" s="10"/>
      <c r="X253" s="10"/>
      <c r="Y253" s="10"/>
      <c r="Z253" s="10"/>
      <c r="AA253" s="10"/>
    </row>
    <row r="254" spans="1:27" ht="12.75" customHeight="1" x14ac:dyDescent="0.15">
      <c r="A254" s="10"/>
      <c r="B254" s="10"/>
      <c r="C254" s="10"/>
      <c r="D254" s="10"/>
      <c r="E254" s="10"/>
      <c r="F254" s="10"/>
      <c r="G254" s="10"/>
      <c r="H254" s="10"/>
      <c r="I254" s="10"/>
      <c r="J254" s="10"/>
      <c r="K254" s="10"/>
      <c r="L254" s="10"/>
      <c r="M254" s="10"/>
      <c r="N254" s="10"/>
      <c r="O254" s="10"/>
      <c r="P254" s="10"/>
      <c r="Q254" s="10"/>
      <c r="R254" s="10"/>
      <c r="S254" s="10"/>
      <c r="T254" s="10"/>
      <c r="U254" s="10"/>
      <c r="V254" s="10"/>
      <c r="W254" s="10"/>
      <c r="X254" s="10"/>
      <c r="Y254" s="10"/>
      <c r="Z254" s="10"/>
      <c r="AA254" s="10"/>
    </row>
    <row r="255" spans="1:27" ht="12.75" customHeight="1" x14ac:dyDescent="0.15">
      <c r="A255" s="10"/>
      <c r="B255" s="10"/>
      <c r="C255" s="10"/>
      <c r="D255" s="10"/>
      <c r="E255" s="10"/>
      <c r="F255" s="10"/>
      <c r="G255" s="10"/>
      <c r="H255" s="10"/>
      <c r="I255" s="10"/>
      <c r="J255" s="10"/>
      <c r="K255" s="10"/>
      <c r="L255" s="10"/>
      <c r="M255" s="10"/>
      <c r="N255" s="10"/>
      <c r="O255" s="10"/>
      <c r="P255" s="10"/>
      <c r="Q255" s="10"/>
      <c r="R255" s="10"/>
      <c r="S255" s="10"/>
      <c r="T255" s="10"/>
      <c r="U255" s="10"/>
      <c r="V255" s="10"/>
      <c r="W255" s="10"/>
      <c r="X255" s="10"/>
      <c r="Y255" s="10"/>
      <c r="Z255" s="10"/>
      <c r="AA255" s="10"/>
    </row>
    <row r="256" spans="1:27" ht="12.75" customHeight="1" x14ac:dyDescent="0.15">
      <c r="A256" s="10"/>
      <c r="B256" s="10"/>
      <c r="C256" s="10"/>
      <c r="D256" s="10"/>
      <c r="E256" s="10"/>
      <c r="F256" s="10"/>
      <c r="G256" s="10"/>
      <c r="H256" s="10"/>
      <c r="I256" s="10"/>
      <c r="J256" s="10"/>
      <c r="K256" s="10"/>
      <c r="L256" s="10"/>
      <c r="M256" s="10"/>
      <c r="N256" s="10"/>
      <c r="O256" s="10"/>
      <c r="P256" s="10"/>
      <c r="Q256" s="10"/>
      <c r="R256" s="10"/>
      <c r="S256" s="10"/>
      <c r="T256" s="10"/>
      <c r="U256" s="10"/>
      <c r="V256" s="10"/>
      <c r="W256" s="10"/>
      <c r="X256" s="10"/>
      <c r="Y256" s="10"/>
      <c r="Z256" s="10"/>
      <c r="AA256" s="10"/>
    </row>
    <row r="257" spans="1:27" ht="12.75" customHeight="1" x14ac:dyDescent="0.15">
      <c r="A257" s="10"/>
      <c r="B257" s="10"/>
      <c r="C257" s="10"/>
      <c r="D257" s="10"/>
      <c r="E257" s="10"/>
      <c r="F257" s="10"/>
      <c r="G257" s="10"/>
      <c r="H257" s="10"/>
      <c r="I257" s="10"/>
      <c r="J257" s="10"/>
      <c r="K257" s="10"/>
      <c r="L257" s="10"/>
      <c r="M257" s="10"/>
      <c r="N257" s="10"/>
      <c r="O257" s="10"/>
      <c r="P257" s="10"/>
      <c r="Q257" s="10"/>
      <c r="R257" s="10"/>
      <c r="S257" s="10"/>
      <c r="T257" s="10"/>
      <c r="U257" s="10"/>
      <c r="V257" s="10"/>
      <c r="W257" s="10"/>
      <c r="X257" s="10"/>
      <c r="Y257" s="10"/>
      <c r="Z257" s="10"/>
      <c r="AA257" s="10"/>
    </row>
    <row r="258" spans="1:27" ht="12.75" customHeight="1" x14ac:dyDescent="0.15">
      <c r="A258" s="10"/>
      <c r="B258" s="10"/>
      <c r="C258" s="10"/>
      <c r="D258" s="10"/>
      <c r="E258" s="10"/>
      <c r="F258" s="10"/>
      <c r="G258" s="10"/>
      <c r="H258" s="10"/>
      <c r="I258" s="10"/>
      <c r="J258" s="10"/>
      <c r="K258" s="10"/>
      <c r="L258" s="10"/>
      <c r="M258" s="10"/>
      <c r="N258" s="10"/>
      <c r="O258" s="10"/>
      <c r="P258" s="10"/>
      <c r="Q258" s="10"/>
      <c r="R258" s="10"/>
      <c r="S258" s="10"/>
      <c r="T258" s="10"/>
      <c r="U258" s="10"/>
      <c r="V258" s="10"/>
      <c r="W258" s="10"/>
      <c r="X258" s="10"/>
      <c r="Y258" s="10"/>
      <c r="Z258" s="10"/>
      <c r="AA258" s="10"/>
    </row>
    <row r="259" spans="1:27" ht="12.75" customHeight="1" x14ac:dyDescent="0.15">
      <c r="A259" s="10"/>
      <c r="B259" s="10"/>
      <c r="C259" s="10"/>
      <c r="D259" s="10"/>
      <c r="E259" s="10"/>
      <c r="F259" s="10"/>
      <c r="G259" s="10"/>
      <c r="H259" s="10"/>
      <c r="I259" s="10"/>
      <c r="J259" s="10"/>
      <c r="K259" s="10"/>
      <c r="L259" s="10"/>
      <c r="M259" s="10"/>
      <c r="N259" s="10"/>
      <c r="O259" s="10"/>
      <c r="P259" s="10"/>
      <c r="Q259" s="10"/>
      <c r="R259" s="10"/>
      <c r="S259" s="10"/>
      <c r="T259" s="10"/>
      <c r="U259" s="10"/>
      <c r="V259" s="10"/>
      <c r="W259" s="10"/>
      <c r="X259" s="10"/>
      <c r="Y259" s="10"/>
      <c r="Z259" s="10"/>
      <c r="AA259" s="10"/>
    </row>
    <row r="260" spans="1:27" ht="12.75" customHeight="1" x14ac:dyDescent="0.15">
      <c r="A260" s="10"/>
      <c r="B260" s="10"/>
      <c r="C260" s="10"/>
      <c r="D260" s="10"/>
      <c r="E260" s="10"/>
      <c r="F260" s="10"/>
      <c r="G260" s="10"/>
      <c r="H260" s="10"/>
      <c r="I260" s="10"/>
      <c r="J260" s="10"/>
      <c r="K260" s="10"/>
      <c r="L260" s="10"/>
      <c r="M260" s="10"/>
      <c r="N260" s="10"/>
      <c r="O260" s="10"/>
      <c r="P260" s="10"/>
      <c r="Q260" s="10"/>
      <c r="R260" s="10"/>
      <c r="S260" s="10"/>
      <c r="T260" s="10"/>
      <c r="U260" s="10"/>
      <c r="V260" s="10"/>
      <c r="W260" s="10"/>
      <c r="X260" s="10"/>
      <c r="Y260" s="10"/>
      <c r="Z260" s="10"/>
      <c r="AA260" s="10"/>
    </row>
    <row r="261" spans="1:27" ht="12.75" customHeight="1" x14ac:dyDescent="0.15">
      <c r="A261" s="10"/>
      <c r="B261" s="10"/>
      <c r="C261" s="10"/>
      <c r="D261" s="10"/>
      <c r="E261" s="10"/>
      <c r="F261" s="10"/>
      <c r="G261" s="10"/>
      <c r="H261" s="10"/>
      <c r="I261" s="10"/>
      <c r="J261" s="10"/>
      <c r="K261" s="10"/>
      <c r="L261" s="10"/>
      <c r="M261" s="10"/>
      <c r="N261" s="10"/>
      <c r="O261" s="10"/>
      <c r="P261" s="10"/>
      <c r="Q261" s="10"/>
      <c r="R261" s="10"/>
      <c r="S261" s="10"/>
      <c r="T261" s="10"/>
      <c r="U261" s="10"/>
      <c r="V261" s="10"/>
      <c r="W261" s="10"/>
      <c r="X261" s="10"/>
      <c r="Y261" s="10"/>
      <c r="Z261" s="10"/>
      <c r="AA261" s="10"/>
    </row>
    <row r="262" spans="1:27" ht="12.75" customHeight="1" x14ac:dyDescent="0.15">
      <c r="A262" s="10"/>
      <c r="B262" s="10"/>
      <c r="C262" s="10"/>
      <c r="D262" s="10"/>
      <c r="E262" s="10"/>
      <c r="F262" s="10"/>
      <c r="G262" s="10"/>
      <c r="H262" s="10"/>
      <c r="I262" s="10"/>
      <c r="J262" s="10"/>
      <c r="K262" s="10"/>
      <c r="L262" s="10"/>
      <c r="M262" s="10"/>
      <c r="N262" s="10"/>
      <c r="O262" s="10"/>
      <c r="P262" s="10"/>
      <c r="Q262" s="10"/>
      <c r="R262" s="10"/>
      <c r="S262" s="10"/>
      <c r="T262" s="10"/>
      <c r="U262" s="10"/>
      <c r="V262" s="10"/>
      <c r="W262" s="10"/>
      <c r="X262" s="10"/>
      <c r="Y262" s="10"/>
      <c r="Z262" s="10"/>
      <c r="AA262" s="10"/>
    </row>
    <row r="263" spans="1:27" ht="12.75" customHeight="1" x14ac:dyDescent="0.15">
      <c r="A263" s="10"/>
      <c r="B263" s="10"/>
      <c r="C263" s="10"/>
      <c r="D263" s="10"/>
      <c r="E263" s="10"/>
      <c r="F263" s="10"/>
      <c r="G263" s="10"/>
      <c r="H263" s="10"/>
      <c r="I263" s="10"/>
      <c r="J263" s="10"/>
      <c r="K263" s="10"/>
      <c r="L263" s="10"/>
      <c r="M263" s="10"/>
      <c r="N263" s="10"/>
      <c r="O263" s="10"/>
      <c r="P263" s="10"/>
      <c r="Q263" s="10"/>
      <c r="R263" s="10"/>
      <c r="S263" s="10"/>
      <c r="T263" s="10"/>
      <c r="U263" s="10"/>
      <c r="V263" s="10"/>
      <c r="W263" s="10"/>
      <c r="X263" s="10"/>
      <c r="Y263" s="10"/>
      <c r="Z263" s="10"/>
      <c r="AA263" s="10"/>
    </row>
    <row r="264" spans="1:27" ht="12.75" customHeight="1" x14ac:dyDescent="0.15">
      <c r="A264" s="10"/>
      <c r="B264" s="10"/>
      <c r="C264" s="10"/>
      <c r="D264" s="10"/>
      <c r="E264" s="10"/>
      <c r="F264" s="10"/>
      <c r="G264" s="10"/>
      <c r="H264" s="10"/>
      <c r="I264" s="10"/>
      <c r="J264" s="10"/>
      <c r="K264" s="10"/>
      <c r="L264" s="10"/>
      <c r="M264" s="10"/>
      <c r="N264" s="10"/>
      <c r="O264" s="10"/>
      <c r="P264" s="10"/>
      <c r="Q264" s="10"/>
      <c r="R264" s="10"/>
      <c r="S264" s="10"/>
      <c r="T264" s="10"/>
      <c r="U264" s="10"/>
      <c r="V264" s="10"/>
      <c r="W264" s="10"/>
      <c r="X264" s="10"/>
      <c r="Y264" s="10"/>
      <c r="Z264" s="10"/>
      <c r="AA264" s="10"/>
    </row>
    <row r="265" spans="1:27" ht="12.75" customHeight="1" x14ac:dyDescent="0.15">
      <c r="A265" s="10"/>
      <c r="B265" s="10"/>
      <c r="C265" s="10"/>
      <c r="D265" s="10"/>
      <c r="E265" s="10"/>
      <c r="F265" s="10"/>
      <c r="G265" s="10"/>
      <c r="H265" s="10"/>
      <c r="I265" s="10"/>
      <c r="J265" s="10"/>
      <c r="K265" s="10"/>
      <c r="L265" s="10"/>
      <c r="M265" s="10"/>
      <c r="N265" s="10"/>
      <c r="O265" s="10"/>
      <c r="P265" s="10"/>
      <c r="Q265" s="10"/>
      <c r="R265" s="10"/>
      <c r="S265" s="10"/>
      <c r="T265" s="10"/>
      <c r="U265" s="10"/>
      <c r="V265" s="10"/>
      <c r="W265" s="10"/>
      <c r="X265" s="10"/>
      <c r="Y265" s="10"/>
      <c r="Z265" s="10"/>
      <c r="AA265" s="10"/>
    </row>
    <row r="266" spans="1:27" ht="12.75" customHeight="1" x14ac:dyDescent="0.15">
      <c r="A266" s="10"/>
      <c r="B266" s="10"/>
      <c r="C266" s="10"/>
      <c r="D266" s="10"/>
      <c r="E266" s="10"/>
      <c r="F266" s="10"/>
      <c r="G266" s="10"/>
      <c r="H266" s="10"/>
      <c r="I266" s="10"/>
      <c r="J266" s="10"/>
      <c r="K266" s="10"/>
      <c r="L266" s="10"/>
      <c r="M266" s="10"/>
      <c r="N266" s="10"/>
      <c r="O266" s="10"/>
      <c r="P266" s="10"/>
      <c r="Q266" s="10"/>
      <c r="R266" s="10"/>
      <c r="S266" s="10"/>
      <c r="T266" s="10"/>
      <c r="U266" s="10"/>
      <c r="V266" s="10"/>
      <c r="W266" s="10"/>
      <c r="X266" s="10"/>
      <c r="Y266" s="10"/>
      <c r="Z266" s="10"/>
      <c r="AA266" s="10"/>
    </row>
    <row r="267" spans="1:27" ht="12.75" customHeight="1" x14ac:dyDescent="0.15">
      <c r="A267" s="10"/>
      <c r="B267" s="10"/>
      <c r="C267" s="10"/>
      <c r="D267" s="10"/>
      <c r="E267" s="10"/>
      <c r="F267" s="10"/>
      <c r="G267" s="10"/>
      <c r="H267" s="10"/>
      <c r="I267" s="10"/>
      <c r="J267" s="10"/>
      <c r="K267" s="10"/>
      <c r="L267" s="10"/>
      <c r="M267" s="10"/>
      <c r="N267" s="10"/>
      <c r="O267" s="10"/>
      <c r="P267" s="10"/>
      <c r="Q267" s="10"/>
      <c r="R267" s="10"/>
      <c r="S267" s="10"/>
      <c r="T267" s="10"/>
      <c r="U267" s="10"/>
      <c r="V267" s="10"/>
      <c r="W267" s="10"/>
      <c r="X267" s="10"/>
      <c r="Y267" s="10"/>
      <c r="Z267" s="10"/>
      <c r="AA267" s="10"/>
    </row>
    <row r="268" spans="1:27" ht="12.75" customHeight="1" x14ac:dyDescent="0.15">
      <c r="A268" s="10"/>
      <c r="B268" s="10"/>
      <c r="C268" s="10"/>
      <c r="D268" s="10"/>
      <c r="E268" s="10"/>
      <c r="F268" s="10"/>
      <c r="G268" s="10"/>
      <c r="H268" s="10"/>
      <c r="I268" s="10"/>
      <c r="J268" s="10"/>
      <c r="K268" s="10"/>
      <c r="L268" s="10"/>
      <c r="M268" s="10"/>
      <c r="N268" s="10"/>
      <c r="O268" s="10"/>
      <c r="P268" s="10"/>
      <c r="Q268" s="10"/>
      <c r="R268" s="10"/>
      <c r="S268" s="10"/>
      <c r="T268" s="10"/>
      <c r="U268" s="10"/>
      <c r="V268" s="10"/>
      <c r="W268" s="10"/>
      <c r="X268" s="10"/>
      <c r="Y268" s="10"/>
      <c r="Z268" s="10"/>
      <c r="AA268" s="10"/>
    </row>
    <row r="269" spans="1:27" ht="12.75" customHeight="1" x14ac:dyDescent="0.15">
      <c r="A269" s="10"/>
      <c r="B269" s="10"/>
      <c r="C269" s="10"/>
      <c r="D269" s="10"/>
      <c r="E269" s="10"/>
      <c r="F269" s="10"/>
      <c r="G269" s="10"/>
      <c r="H269" s="10"/>
      <c r="I269" s="10"/>
      <c r="J269" s="10"/>
      <c r="K269" s="10"/>
      <c r="L269" s="10"/>
      <c r="M269" s="10"/>
      <c r="N269" s="10"/>
      <c r="O269" s="10"/>
      <c r="P269" s="10"/>
      <c r="Q269" s="10"/>
      <c r="R269" s="10"/>
      <c r="S269" s="10"/>
      <c r="T269" s="10"/>
      <c r="U269" s="10"/>
      <c r="V269" s="10"/>
      <c r="W269" s="10"/>
      <c r="X269" s="10"/>
      <c r="Y269" s="10"/>
      <c r="Z269" s="10"/>
      <c r="AA269" s="10"/>
    </row>
    <row r="270" spans="1:27" ht="12.75" customHeight="1" x14ac:dyDescent="0.15">
      <c r="A270" s="10"/>
      <c r="B270" s="10"/>
      <c r="C270" s="10"/>
      <c r="D270" s="10"/>
      <c r="E270" s="10"/>
      <c r="F270" s="10"/>
      <c r="G270" s="10"/>
      <c r="H270" s="10"/>
      <c r="I270" s="10"/>
      <c r="J270" s="10"/>
      <c r="K270" s="10"/>
      <c r="L270" s="10"/>
      <c r="M270" s="10"/>
      <c r="N270" s="10"/>
      <c r="O270" s="10"/>
      <c r="P270" s="10"/>
      <c r="Q270" s="10"/>
      <c r="R270" s="10"/>
      <c r="S270" s="10"/>
      <c r="T270" s="10"/>
      <c r="U270" s="10"/>
      <c r="V270" s="10"/>
      <c r="W270" s="10"/>
      <c r="X270" s="10"/>
      <c r="Y270" s="10"/>
      <c r="Z270" s="10"/>
      <c r="AA270" s="10"/>
    </row>
    <row r="271" spans="1:27" ht="12.75" customHeight="1" x14ac:dyDescent="0.15">
      <c r="A271" s="10"/>
      <c r="B271" s="10"/>
      <c r="C271" s="10"/>
      <c r="D271" s="10"/>
      <c r="E271" s="10"/>
      <c r="F271" s="10"/>
      <c r="G271" s="10"/>
      <c r="H271" s="10"/>
      <c r="I271" s="10"/>
      <c r="J271" s="10"/>
      <c r="K271" s="10"/>
      <c r="L271" s="10"/>
      <c r="M271" s="10"/>
      <c r="N271" s="10"/>
      <c r="O271" s="10"/>
      <c r="P271" s="10"/>
      <c r="Q271" s="10"/>
      <c r="R271" s="10"/>
      <c r="S271" s="10"/>
      <c r="T271" s="10"/>
      <c r="U271" s="10"/>
      <c r="V271" s="10"/>
      <c r="W271" s="10"/>
      <c r="X271" s="10"/>
      <c r="Y271" s="10"/>
      <c r="Z271" s="10"/>
      <c r="AA271" s="10"/>
    </row>
    <row r="272" spans="1:27" ht="12.75" customHeight="1" x14ac:dyDescent="0.15">
      <c r="A272" s="10"/>
      <c r="B272" s="10"/>
      <c r="C272" s="10"/>
      <c r="D272" s="10"/>
      <c r="E272" s="10"/>
      <c r="F272" s="10"/>
      <c r="G272" s="10"/>
      <c r="H272" s="10"/>
      <c r="I272" s="10"/>
      <c r="J272" s="10"/>
      <c r="K272" s="10"/>
      <c r="L272" s="10"/>
      <c r="M272" s="10"/>
      <c r="N272" s="10"/>
      <c r="O272" s="10"/>
      <c r="P272" s="10"/>
      <c r="Q272" s="10"/>
      <c r="R272" s="10"/>
      <c r="S272" s="10"/>
      <c r="T272" s="10"/>
      <c r="U272" s="10"/>
      <c r="V272" s="10"/>
      <c r="W272" s="10"/>
      <c r="X272" s="10"/>
      <c r="Y272" s="10"/>
      <c r="Z272" s="10"/>
      <c r="AA272" s="10"/>
    </row>
    <row r="273" spans="1:27" ht="12.75" customHeight="1" x14ac:dyDescent="0.15">
      <c r="A273" s="10"/>
      <c r="B273" s="10"/>
      <c r="C273" s="10"/>
      <c r="D273" s="10"/>
      <c r="E273" s="10"/>
      <c r="F273" s="10"/>
      <c r="G273" s="10"/>
      <c r="H273" s="10"/>
      <c r="I273" s="10"/>
      <c r="J273" s="10"/>
      <c r="K273" s="10"/>
      <c r="L273" s="10"/>
      <c r="M273" s="10"/>
      <c r="N273" s="10"/>
      <c r="O273" s="10"/>
      <c r="P273" s="10"/>
      <c r="Q273" s="10"/>
      <c r="R273" s="10"/>
      <c r="S273" s="10"/>
      <c r="T273" s="10"/>
      <c r="U273" s="10"/>
      <c r="V273" s="10"/>
      <c r="W273" s="10"/>
      <c r="X273" s="10"/>
      <c r="Y273" s="10"/>
      <c r="Z273" s="10"/>
      <c r="AA273" s="10"/>
    </row>
    <row r="274" spans="1:27" ht="12.75" customHeight="1" x14ac:dyDescent="0.15">
      <c r="A274" s="10"/>
      <c r="B274" s="10"/>
      <c r="C274" s="10"/>
      <c r="D274" s="10"/>
      <c r="E274" s="10"/>
      <c r="F274" s="10"/>
      <c r="G274" s="10"/>
      <c r="H274" s="10"/>
      <c r="I274" s="10"/>
      <c r="J274" s="10"/>
      <c r="K274" s="10"/>
      <c r="L274" s="10"/>
      <c r="M274" s="10"/>
      <c r="N274" s="10"/>
      <c r="O274" s="10"/>
      <c r="P274" s="10"/>
      <c r="Q274" s="10"/>
      <c r="R274" s="10"/>
      <c r="S274" s="10"/>
      <c r="T274" s="10"/>
      <c r="U274" s="10"/>
      <c r="V274" s="10"/>
      <c r="W274" s="10"/>
      <c r="X274" s="10"/>
      <c r="Y274" s="10"/>
      <c r="Z274" s="10"/>
      <c r="AA274" s="10"/>
    </row>
    <row r="275" spans="1:27" ht="12.75" customHeight="1" x14ac:dyDescent="0.15">
      <c r="A275" s="10"/>
      <c r="B275" s="10"/>
      <c r="C275" s="10"/>
      <c r="D275" s="10"/>
      <c r="E275" s="10"/>
      <c r="F275" s="10"/>
      <c r="G275" s="10"/>
      <c r="H275" s="10"/>
      <c r="I275" s="10"/>
      <c r="J275" s="10"/>
      <c r="K275" s="10"/>
      <c r="L275" s="10"/>
      <c r="M275" s="10"/>
      <c r="N275" s="10"/>
      <c r="O275" s="10"/>
      <c r="P275" s="10"/>
      <c r="Q275" s="10"/>
      <c r="R275" s="10"/>
      <c r="S275" s="10"/>
      <c r="T275" s="10"/>
      <c r="U275" s="10"/>
      <c r="V275" s="10"/>
      <c r="W275" s="10"/>
      <c r="X275" s="10"/>
      <c r="Y275" s="10"/>
      <c r="Z275" s="10"/>
      <c r="AA275" s="10"/>
    </row>
    <row r="276" spans="1:27" ht="12.75" customHeight="1" x14ac:dyDescent="0.15">
      <c r="A276" s="10"/>
      <c r="B276" s="10"/>
      <c r="C276" s="10"/>
      <c r="D276" s="10"/>
      <c r="E276" s="10"/>
      <c r="F276" s="10"/>
      <c r="G276" s="10"/>
      <c r="H276" s="10"/>
      <c r="I276" s="10"/>
      <c r="J276" s="10"/>
      <c r="K276" s="10"/>
      <c r="L276" s="10"/>
      <c r="M276" s="10"/>
      <c r="N276" s="10"/>
      <c r="O276" s="10"/>
      <c r="P276" s="10"/>
      <c r="Q276" s="10"/>
      <c r="R276" s="10"/>
      <c r="S276" s="10"/>
      <c r="T276" s="10"/>
      <c r="U276" s="10"/>
      <c r="V276" s="10"/>
      <c r="W276" s="10"/>
      <c r="X276" s="10"/>
      <c r="Y276" s="10"/>
      <c r="Z276" s="10"/>
      <c r="AA276" s="10"/>
    </row>
    <row r="277" spans="1:27" ht="12.75" customHeight="1" x14ac:dyDescent="0.15">
      <c r="A277" s="10"/>
      <c r="B277" s="10"/>
      <c r="C277" s="10"/>
      <c r="D277" s="10"/>
      <c r="E277" s="10"/>
      <c r="F277" s="10"/>
      <c r="G277" s="10"/>
      <c r="H277" s="10"/>
      <c r="I277" s="10"/>
      <c r="J277" s="10"/>
      <c r="K277" s="10"/>
      <c r="L277" s="10"/>
      <c r="M277" s="10"/>
      <c r="N277" s="10"/>
      <c r="O277" s="10"/>
      <c r="P277" s="10"/>
      <c r="Q277" s="10"/>
      <c r="R277" s="10"/>
      <c r="S277" s="10"/>
      <c r="T277" s="10"/>
      <c r="U277" s="10"/>
      <c r="V277" s="10"/>
      <c r="W277" s="10"/>
      <c r="X277" s="10"/>
      <c r="Y277" s="10"/>
      <c r="Z277" s="10"/>
      <c r="AA277" s="10"/>
    </row>
    <row r="278" spans="1:27" ht="12.75" customHeight="1" x14ac:dyDescent="0.15">
      <c r="A278" s="10"/>
      <c r="B278" s="10"/>
      <c r="C278" s="10"/>
      <c r="D278" s="10"/>
      <c r="E278" s="10"/>
      <c r="F278" s="10"/>
      <c r="G278" s="10"/>
      <c r="H278" s="10"/>
      <c r="I278" s="10"/>
      <c r="J278" s="10"/>
      <c r="K278" s="10"/>
      <c r="L278" s="10"/>
      <c r="M278" s="10"/>
      <c r="N278" s="10"/>
      <c r="O278" s="10"/>
      <c r="P278" s="10"/>
      <c r="Q278" s="10"/>
      <c r="R278" s="10"/>
      <c r="S278" s="10"/>
      <c r="T278" s="10"/>
      <c r="U278" s="10"/>
      <c r="V278" s="10"/>
      <c r="W278" s="10"/>
      <c r="X278" s="10"/>
      <c r="Y278" s="10"/>
      <c r="Z278" s="10"/>
      <c r="AA278" s="10"/>
    </row>
    <row r="279" spans="1:27" ht="12.75" customHeight="1" x14ac:dyDescent="0.15">
      <c r="A279" s="10"/>
      <c r="B279" s="10"/>
      <c r="C279" s="10"/>
      <c r="D279" s="10"/>
      <c r="E279" s="10"/>
      <c r="F279" s="10"/>
      <c r="G279" s="10"/>
      <c r="H279" s="10"/>
      <c r="I279" s="10"/>
      <c r="J279" s="10"/>
      <c r="K279" s="10"/>
      <c r="L279" s="10"/>
      <c r="M279" s="10"/>
      <c r="N279" s="10"/>
      <c r="O279" s="10"/>
      <c r="P279" s="10"/>
      <c r="Q279" s="10"/>
      <c r="R279" s="10"/>
      <c r="S279" s="10"/>
      <c r="T279" s="10"/>
      <c r="U279" s="10"/>
      <c r="V279" s="10"/>
      <c r="W279" s="10"/>
      <c r="X279" s="10"/>
      <c r="Y279" s="10"/>
      <c r="Z279" s="10"/>
      <c r="AA279" s="10"/>
    </row>
    <row r="280" spans="1:27" ht="12.75" customHeight="1" x14ac:dyDescent="0.15">
      <c r="A280" s="10"/>
      <c r="B280" s="10"/>
      <c r="C280" s="10"/>
      <c r="D280" s="10"/>
      <c r="E280" s="10"/>
      <c r="F280" s="10"/>
      <c r="G280" s="10"/>
      <c r="H280" s="10"/>
      <c r="I280" s="10"/>
      <c r="J280" s="10"/>
      <c r="K280" s="10"/>
      <c r="L280" s="10"/>
      <c r="M280" s="10"/>
      <c r="N280" s="10"/>
      <c r="O280" s="10"/>
      <c r="P280" s="10"/>
      <c r="Q280" s="10"/>
      <c r="R280" s="10"/>
      <c r="S280" s="10"/>
      <c r="T280" s="10"/>
      <c r="U280" s="10"/>
      <c r="V280" s="10"/>
      <c r="W280" s="10"/>
      <c r="X280" s="10"/>
      <c r="Y280" s="10"/>
      <c r="Z280" s="10"/>
      <c r="AA280" s="10"/>
    </row>
    <row r="281" spans="1:27" ht="12.75" customHeight="1" x14ac:dyDescent="0.15">
      <c r="A281" s="10"/>
      <c r="B281" s="10"/>
      <c r="C281" s="10"/>
      <c r="D281" s="10"/>
      <c r="E281" s="10"/>
      <c r="F281" s="10"/>
      <c r="G281" s="10"/>
      <c r="H281" s="10"/>
      <c r="I281" s="10"/>
      <c r="J281" s="10"/>
      <c r="K281" s="10"/>
      <c r="L281" s="10"/>
      <c r="M281" s="10"/>
      <c r="N281" s="10"/>
      <c r="O281" s="10"/>
      <c r="P281" s="10"/>
      <c r="Q281" s="10"/>
      <c r="R281" s="10"/>
      <c r="S281" s="10"/>
      <c r="T281" s="10"/>
      <c r="U281" s="10"/>
      <c r="V281" s="10"/>
      <c r="W281" s="10"/>
      <c r="X281" s="10"/>
      <c r="Y281" s="10"/>
      <c r="Z281" s="10"/>
      <c r="AA281" s="10"/>
    </row>
    <row r="282" spans="1:27" ht="12.75" customHeight="1" x14ac:dyDescent="0.15">
      <c r="A282" s="10"/>
      <c r="B282" s="10"/>
      <c r="C282" s="10"/>
      <c r="D282" s="10"/>
      <c r="E282" s="10"/>
      <c r="F282" s="10"/>
      <c r="G282" s="10"/>
      <c r="H282" s="10"/>
      <c r="I282" s="10"/>
      <c r="J282" s="10"/>
      <c r="K282" s="10"/>
      <c r="L282" s="10"/>
      <c r="M282" s="10"/>
      <c r="N282" s="10"/>
      <c r="O282" s="10"/>
      <c r="P282" s="10"/>
      <c r="Q282" s="10"/>
      <c r="R282" s="10"/>
      <c r="S282" s="10"/>
      <c r="T282" s="10"/>
      <c r="U282" s="10"/>
      <c r="V282" s="10"/>
      <c r="W282" s="10"/>
      <c r="X282" s="10"/>
      <c r="Y282" s="10"/>
      <c r="Z282" s="10"/>
      <c r="AA282" s="10"/>
    </row>
    <row r="283" spans="1:27" ht="12.75" customHeight="1" x14ac:dyDescent="0.15">
      <c r="A283" s="10"/>
      <c r="B283" s="10"/>
      <c r="C283" s="10"/>
      <c r="D283" s="10"/>
      <c r="E283" s="10"/>
      <c r="F283" s="10"/>
      <c r="G283" s="10"/>
      <c r="H283" s="10"/>
      <c r="I283" s="10"/>
      <c r="J283" s="10"/>
      <c r="K283" s="10"/>
      <c r="L283" s="10"/>
      <c r="M283" s="10"/>
      <c r="N283" s="10"/>
      <c r="O283" s="10"/>
      <c r="P283" s="10"/>
      <c r="Q283" s="10"/>
      <c r="R283" s="10"/>
      <c r="S283" s="10"/>
      <c r="T283" s="10"/>
      <c r="U283" s="10"/>
      <c r="V283" s="10"/>
      <c r="W283" s="10"/>
      <c r="X283" s="10"/>
      <c r="Y283" s="10"/>
      <c r="Z283" s="10"/>
      <c r="AA283" s="10"/>
    </row>
    <row r="284" spans="1:27" ht="12.75" customHeight="1" x14ac:dyDescent="0.15">
      <c r="A284" s="10"/>
      <c r="B284" s="10"/>
      <c r="C284" s="10"/>
      <c r="D284" s="10"/>
      <c r="E284" s="10"/>
      <c r="F284" s="10"/>
      <c r="G284" s="10"/>
      <c r="H284" s="10"/>
      <c r="I284" s="10"/>
      <c r="J284" s="10"/>
      <c r="K284" s="10"/>
      <c r="L284" s="10"/>
      <c r="M284" s="10"/>
      <c r="N284" s="10"/>
      <c r="O284" s="10"/>
      <c r="P284" s="10"/>
      <c r="Q284" s="10"/>
      <c r="R284" s="10"/>
      <c r="S284" s="10"/>
      <c r="T284" s="10"/>
      <c r="U284" s="10"/>
      <c r="V284" s="10"/>
      <c r="W284" s="10"/>
      <c r="X284" s="10"/>
      <c r="Y284" s="10"/>
      <c r="Z284" s="10"/>
      <c r="AA284" s="10"/>
    </row>
    <row r="285" spans="1:27" ht="12.75" customHeight="1" x14ac:dyDescent="0.15">
      <c r="A285" s="10"/>
      <c r="B285" s="10"/>
      <c r="C285" s="10"/>
      <c r="D285" s="10"/>
      <c r="E285" s="10"/>
      <c r="F285" s="10"/>
      <c r="G285" s="10"/>
      <c r="H285" s="10"/>
      <c r="I285" s="10"/>
      <c r="J285" s="10"/>
      <c r="K285" s="10"/>
      <c r="L285" s="10"/>
      <c r="M285" s="10"/>
      <c r="N285" s="10"/>
      <c r="O285" s="10"/>
      <c r="P285" s="10"/>
      <c r="Q285" s="10"/>
      <c r="R285" s="10"/>
      <c r="S285" s="10"/>
      <c r="T285" s="10"/>
      <c r="U285" s="10"/>
      <c r="V285" s="10"/>
      <c r="W285" s="10"/>
      <c r="X285" s="10"/>
      <c r="Y285" s="10"/>
      <c r="Z285" s="10"/>
      <c r="AA285" s="10"/>
    </row>
    <row r="286" spans="1:27" ht="12.75" customHeight="1" x14ac:dyDescent="0.15">
      <c r="A286" s="10"/>
      <c r="B286" s="10"/>
      <c r="C286" s="10"/>
      <c r="D286" s="10"/>
      <c r="E286" s="10"/>
      <c r="F286" s="10"/>
      <c r="G286" s="10"/>
      <c r="H286" s="10"/>
      <c r="I286" s="10"/>
      <c r="J286" s="10"/>
      <c r="K286" s="10"/>
      <c r="L286" s="10"/>
      <c r="M286" s="10"/>
      <c r="N286" s="10"/>
      <c r="O286" s="10"/>
      <c r="P286" s="10"/>
      <c r="Q286" s="10"/>
      <c r="R286" s="10"/>
      <c r="S286" s="10"/>
      <c r="T286" s="10"/>
      <c r="U286" s="10"/>
      <c r="V286" s="10"/>
      <c r="W286" s="10"/>
      <c r="X286" s="10"/>
      <c r="Y286" s="10"/>
      <c r="Z286" s="10"/>
      <c r="AA286" s="10"/>
    </row>
    <row r="287" spans="1:27" ht="12.75" customHeight="1" x14ac:dyDescent="0.15">
      <c r="A287" s="10"/>
      <c r="B287" s="10"/>
      <c r="C287" s="10"/>
      <c r="D287" s="10"/>
      <c r="E287" s="10"/>
      <c r="F287" s="10"/>
      <c r="G287" s="10"/>
      <c r="H287" s="10"/>
      <c r="I287" s="10"/>
      <c r="J287" s="10"/>
      <c r="K287" s="10"/>
      <c r="L287" s="10"/>
      <c r="M287" s="10"/>
      <c r="N287" s="10"/>
      <c r="O287" s="10"/>
      <c r="P287" s="10"/>
      <c r="Q287" s="10"/>
      <c r="R287" s="10"/>
      <c r="S287" s="10"/>
      <c r="T287" s="10"/>
      <c r="U287" s="10"/>
      <c r="V287" s="10"/>
      <c r="W287" s="10"/>
      <c r="X287" s="10"/>
      <c r="Y287" s="10"/>
      <c r="Z287" s="10"/>
      <c r="AA287" s="10"/>
    </row>
    <row r="288" spans="1:27" ht="12.75" customHeight="1" x14ac:dyDescent="0.15">
      <c r="A288" s="10"/>
      <c r="B288" s="10"/>
      <c r="C288" s="10"/>
      <c r="D288" s="10"/>
      <c r="E288" s="10"/>
      <c r="F288" s="10"/>
      <c r="G288" s="10"/>
      <c r="H288" s="10"/>
      <c r="I288" s="10"/>
      <c r="J288" s="10"/>
      <c r="K288" s="10"/>
      <c r="L288" s="10"/>
      <c r="M288" s="10"/>
      <c r="N288" s="10"/>
      <c r="O288" s="10"/>
      <c r="P288" s="10"/>
      <c r="Q288" s="10"/>
      <c r="R288" s="10"/>
      <c r="S288" s="10"/>
      <c r="T288" s="10"/>
      <c r="U288" s="10"/>
      <c r="V288" s="10"/>
      <c r="W288" s="10"/>
      <c r="X288" s="10"/>
      <c r="Y288" s="10"/>
      <c r="Z288" s="10"/>
      <c r="AA288" s="10"/>
    </row>
    <row r="289" spans="1:27" ht="12.75" customHeight="1" x14ac:dyDescent="0.15">
      <c r="A289" s="10"/>
      <c r="B289" s="10"/>
      <c r="C289" s="10"/>
      <c r="D289" s="10"/>
      <c r="E289" s="10"/>
      <c r="F289" s="10"/>
      <c r="G289" s="10"/>
      <c r="H289" s="10"/>
      <c r="I289" s="10"/>
      <c r="J289" s="10"/>
      <c r="K289" s="10"/>
      <c r="L289" s="10"/>
      <c r="M289" s="10"/>
      <c r="N289" s="10"/>
      <c r="O289" s="10"/>
      <c r="P289" s="10"/>
      <c r="Q289" s="10"/>
      <c r="R289" s="10"/>
      <c r="S289" s="10"/>
      <c r="T289" s="10"/>
      <c r="U289" s="10"/>
      <c r="V289" s="10"/>
      <c r="W289" s="10"/>
      <c r="X289" s="10"/>
      <c r="Y289" s="10"/>
      <c r="Z289" s="10"/>
      <c r="AA289" s="10"/>
    </row>
    <row r="290" spans="1:27" ht="12.75" customHeight="1" x14ac:dyDescent="0.15">
      <c r="A290" s="10"/>
      <c r="B290" s="10"/>
      <c r="C290" s="10"/>
      <c r="D290" s="10"/>
      <c r="E290" s="10"/>
      <c r="F290" s="10"/>
      <c r="G290" s="10"/>
      <c r="H290" s="10"/>
      <c r="I290" s="10"/>
      <c r="J290" s="10"/>
      <c r="K290" s="10"/>
      <c r="L290" s="10"/>
      <c r="M290" s="10"/>
      <c r="N290" s="10"/>
      <c r="O290" s="10"/>
      <c r="P290" s="10"/>
      <c r="Q290" s="10"/>
      <c r="R290" s="10"/>
      <c r="S290" s="10"/>
      <c r="T290" s="10"/>
      <c r="U290" s="10"/>
      <c r="V290" s="10"/>
      <c r="W290" s="10"/>
      <c r="X290" s="10"/>
      <c r="Y290" s="10"/>
      <c r="Z290" s="10"/>
      <c r="AA290" s="10"/>
    </row>
    <row r="291" spans="1:27" ht="12.75" customHeight="1" x14ac:dyDescent="0.15">
      <c r="A291" s="10"/>
      <c r="B291" s="10"/>
      <c r="C291" s="10"/>
      <c r="D291" s="10"/>
      <c r="E291" s="10"/>
      <c r="F291" s="10"/>
      <c r="G291" s="10"/>
      <c r="H291" s="10"/>
      <c r="I291" s="10"/>
      <c r="J291" s="10"/>
      <c r="K291" s="10"/>
      <c r="L291" s="10"/>
      <c r="M291" s="10"/>
      <c r="N291" s="10"/>
      <c r="O291" s="10"/>
      <c r="P291" s="10"/>
      <c r="Q291" s="10"/>
      <c r="R291" s="10"/>
      <c r="S291" s="10"/>
      <c r="T291" s="10"/>
      <c r="U291" s="10"/>
      <c r="V291" s="10"/>
      <c r="W291" s="10"/>
      <c r="X291" s="10"/>
      <c r="Y291" s="10"/>
      <c r="Z291" s="10"/>
      <c r="AA291" s="10"/>
    </row>
    <row r="292" spans="1:27" ht="12.75" customHeight="1" x14ac:dyDescent="0.15">
      <c r="A292" s="10"/>
      <c r="B292" s="10"/>
      <c r="C292" s="10"/>
      <c r="D292" s="10"/>
      <c r="E292" s="10"/>
      <c r="F292" s="10"/>
      <c r="G292" s="10"/>
      <c r="H292" s="10"/>
      <c r="I292" s="10"/>
      <c r="J292" s="10"/>
      <c r="K292" s="10"/>
      <c r="L292" s="10"/>
      <c r="M292" s="10"/>
      <c r="N292" s="10"/>
      <c r="O292" s="10"/>
      <c r="P292" s="10"/>
      <c r="Q292" s="10"/>
      <c r="R292" s="10"/>
      <c r="S292" s="10"/>
      <c r="T292" s="10"/>
      <c r="U292" s="10"/>
      <c r="V292" s="10"/>
      <c r="W292" s="10"/>
      <c r="X292" s="10"/>
      <c r="Y292" s="10"/>
      <c r="Z292" s="10"/>
      <c r="AA292" s="10"/>
    </row>
    <row r="293" spans="1:27" ht="12.75" customHeight="1" x14ac:dyDescent="0.15">
      <c r="A293" s="10"/>
      <c r="B293" s="10"/>
      <c r="C293" s="10"/>
      <c r="D293" s="10"/>
      <c r="E293" s="10"/>
      <c r="F293" s="10"/>
      <c r="G293" s="10"/>
      <c r="H293" s="10"/>
      <c r="I293" s="10"/>
      <c r="J293" s="10"/>
      <c r="K293" s="10"/>
      <c r="L293" s="10"/>
      <c r="M293" s="10"/>
      <c r="N293" s="10"/>
      <c r="O293" s="10"/>
      <c r="P293" s="10"/>
      <c r="Q293" s="10"/>
      <c r="R293" s="10"/>
      <c r="S293" s="10"/>
      <c r="T293" s="10"/>
      <c r="U293" s="10"/>
      <c r="V293" s="10"/>
      <c r="W293" s="10"/>
      <c r="X293" s="10"/>
      <c r="Y293" s="10"/>
      <c r="Z293" s="10"/>
      <c r="AA293" s="10"/>
    </row>
    <row r="294" spans="1:27" ht="12.75" customHeight="1" x14ac:dyDescent="0.15">
      <c r="A294" s="10"/>
      <c r="B294" s="10"/>
      <c r="C294" s="10"/>
      <c r="D294" s="10"/>
      <c r="E294" s="10"/>
      <c r="F294" s="10"/>
      <c r="G294" s="10"/>
      <c r="H294" s="10"/>
      <c r="I294" s="10"/>
      <c r="J294" s="10"/>
      <c r="K294" s="10"/>
      <c r="L294" s="10"/>
      <c r="M294" s="10"/>
      <c r="N294" s="10"/>
      <c r="O294" s="10"/>
      <c r="P294" s="10"/>
      <c r="Q294" s="10"/>
      <c r="R294" s="10"/>
      <c r="S294" s="10"/>
      <c r="T294" s="10"/>
      <c r="U294" s="10"/>
      <c r="V294" s="10"/>
      <c r="W294" s="10"/>
      <c r="X294" s="10"/>
      <c r="Y294" s="10"/>
      <c r="Z294" s="10"/>
      <c r="AA294" s="10"/>
    </row>
    <row r="295" spans="1:27" ht="12.75" customHeight="1" x14ac:dyDescent="0.15">
      <c r="A295" s="10"/>
      <c r="B295" s="10"/>
      <c r="C295" s="10"/>
      <c r="D295" s="10"/>
      <c r="E295" s="10"/>
      <c r="F295" s="10"/>
      <c r="G295" s="10"/>
      <c r="H295" s="10"/>
      <c r="I295" s="10"/>
      <c r="J295" s="10"/>
      <c r="K295" s="10"/>
      <c r="L295" s="10"/>
      <c r="M295" s="10"/>
      <c r="N295" s="10"/>
      <c r="O295" s="10"/>
      <c r="P295" s="10"/>
      <c r="Q295" s="10"/>
      <c r="R295" s="10"/>
      <c r="S295" s="10"/>
      <c r="T295" s="10"/>
      <c r="U295" s="10"/>
      <c r="V295" s="10"/>
      <c r="W295" s="10"/>
      <c r="X295" s="10"/>
      <c r="Y295" s="10"/>
      <c r="Z295" s="10"/>
      <c r="AA295" s="10"/>
    </row>
    <row r="296" spans="1:27" ht="12.75" customHeight="1" x14ac:dyDescent="0.15">
      <c r="A296" s="10"/>
      <c r="B296" s="10"/>
      <c r="C296" s="10"/>
      <c r="D296" s="10"/>
      <c r="E296" s="10"/>
      <c r="F296" s="10"/>
      <c r="G296" s="10"/>
      <c r="H296" s="10"/>
      <c r="I296" s="10"/>
      <c r="J296" s="10"/>
      <c r="K296" s="10"/>
      <c r="L296" s="10"/>
      <c r="M296" s="10"/>
      <c r="N296" s="10"/>
      <c r="O296" s="10"/>
      <c r="P296" s="10"/>
      <c r="Q296" s="10"/>
      <c r="R296" s="10"/>
      <c r="S296" s="10"/>
      <c r="T296" s="10"/>
      <c r="U296" s="10"/>
      <c r="V296" s="10"/>
      <c r="W296" s="10"/>
      <c r="X296" s="10"/>
      <c r="Y296" s="10"/>
      <c r="Z296" s="10"/>
      <c r="AA296" s="10"/>
    </row>
    <row r="297" spans="1:27" ht="12.75" customHeight="1" x14ac:dyDescent="0.15">
      <c r="A297" s="10"/>
      <c r="B297" s="10"/>
      <c r="C297" s="10"/>
      <c r="D297" s="10"/>
      <c r="E297" s="10"/>
      <c r="F297" s="10"/>
      <c r="G297" s="10"/>
      <c r="H297" s="10"/>
      <c r="I297" s="10"/>
      <c r="J297" s="10"/>
      <c r="K297" s="10"/>
      <c r="L297" s="10"/>
      <c r="M297" s="10"/>
      <c r="N297" s="10"/>
      <c r="O297" s="10"/>
      <c r="P297" s="10"/>
      <c r="Q297" s="10"/>
      <c r="R297" s="10"/>
      <c r="S297" s="10"/>
      <c r="T297" s="10"/>
      <c r="U297" s="10"/>
      <c r="V297" s="10"/>
      <c r="W297" s="10"/>
      <c r="X297" s="10"/>
      <c r="Y297" s="10"/>
      <c r="Z297" s="10"/>
      <c r="AA297" s="10"/>
    </row>
    <row r="298" spans="1:27" ht="12.75" customHeight="1" x14ac:dyDescent="0.15">
      <c r="A298" s="10"/>
      <c r="B298" s="10"/>
      <c r="C298" s="10"/>
      <c r="D298" s="10"/>
      <c r="E298" s="10"/>
      <c r="F298" s="10"/>
      <c r="G298" s="10"/>
      <c r="H298" s="10"/>
      <c r="I298" s="10"/>
      <c r="J298" s="10"/>
      <c r="K298" s="10"/>
      <c r="L298" s="10"/>
      <c r="M298" s="10"/>
      <c r="N298" s="10"/>
      <c r="O298" s="10"/>
      <c r="P298" s="10"/>
      <c r="Q298" s="10"/>
      <c r="R298" s="10"/>
      <c r="S298" s="10"/>
      <c r="T298" s="10"/>
      <c r="U298" s="10"/>
      <c r="V298" s="10"/>
      <c r="W298" s="10"/>
      <c r="X298" s="10"/>
      <c r="Y298" s="10"/>
      <c r="Z298" s="10"/>
      <c r="AA298" s="10"/>
    </row>
    <row r="299" spans="1:27" ht="12.75" customHeight="1" x14ac:dyDescent="0.15">
      <c r="A299" s="10"/>
      <c r="B299" s="10"/>
      <c r="C299" s="10"/>
      <c r="D299" s="10"/>
      <c r="E299" s="10"/>
      <c r="F299" s="10"/>
      <c r="G299" s="10"/>
      <c r="H299" s="10"/>
      <c r="I299" s="10"/>
      <c r="J299" s="10"/>
      <c r="K299" s="10"/>
      <c r="L299" s="10"/>
      <c r="M299" s="10"/>
      <c r="N299" s="10"/>
      <c r="O299" s="10"/>
      <c r="P299" s="10"/>
      <c r="Q299" s="10"/>
      <c r="R299" s="10"/>
      <c r="S299" s="10"/>
      <c r="T299" s="10"/>
      <c r="U299" s="10"/>
      <c r="V299" s="10"/>
      <c r="W299" s="10"/>
      <c r="X299" s="10"/>
      <c r="Y299" s="10"/>
      <c r="Z299" s="10"/>
      <c r="AA299" s="10"/>
    </row>
    <row r="300" spans="1:27" ht="12.75" customHeight="1" x14ac:dyDescent="0.15">
      <c r="A300" s="10"/>
      <c r="B300" s="10"/>
      <c r="C300" s="10"/>
      <c r="D300" s="10"/>
      <c r="E300" s="10"/>
      <c r="F300" s="10"/>
      <c r="G300" s="10"/>
      <c r="H300" s="10"/>
      <c r="I300" s="10"/>
      <c r="J300" s="10"/>
      <c r="K300" s="10"/>
      <c r="L300" s="10"/>
      <c r="M300" s="10"/>
      <c r="N300" s="10"/>
      <c r="O300" s="10"/>
      <c r="P300" s="10"/>
      <c r="Q300" s="10"/>
      <c r="R300" s="10"/>
      <c r="S300" s="10"/>
      <c r="T300" s="10"/>
      <c r="U300" s="10"/>
      <c r="V300" s="10"/>
      <c r="W300" s="10"/>
      <c r="X300" s="10"/>
      <c r="Y300" s="10"/>
      <c r="Z300" s="10"/>
      <c r="AA300" s="10"/>
    </row>
    <row r="301" spans="1:27" ht="12.75" customHeight="1" x14ac:dyDescent="0.15">
      <c r="A301" s="10"/>
      <c r="B301" s="10"/>
      <c r="C301" s="10"/>
      <c r="D301" s="10"/>
      <c r="E301" s="10"/>
      <c r="F301" s="10"/>
      <c r="G301" s="10"/>
      <c r="H301" s="10"/>
      <c r="I301" s="10"/>
      <c r="J301" s="10"/>
      <c r="K301" s="10"/>
      <c r="L301" s="10"/>
      <c r="M301" s="10"/>
      <c r="N301" s="10"/>
      <c r="O301" s="10"/>
      <c r="P301" s="10"/>
      <c r="Q301" s="10"/>
      <c r="R301" s="10"/>
      <c r="S301" s="10"/>
      <c r="T301" s="10"/>
      <c r="U301" s="10"/>
      <c r="V301" s="10"/>
      <c r="W301" s="10"/>
      <c r="X301" s="10"/>
      <c r="Y301" s="10"/>
      <c r="Z301" s="10"/>
      <c r="AA301" s="10"/>
    </row>
    <row r="302" spans="1:27" ht="12.75" customHeight="1" x14ac:dyDescent="0.15">
      <c r="A302" s="10"/>
      <c r="B302" s="10"/>
      <c r="C302" s="10"/>
      <c r="D302" s="10"/>
      <c r="E302" s="10"/>
      <c r="F302" s="10"/>
      <c r="G302" s="10"/>
      <c r="H302" s="10"/>
      <c r="I302" s="10"/>
      <c r="J302" s="10"/>
      <c r="K302" s="10"/>
      <c r="L302" s="10"/>
      <c r="M302" s="10"/>
      <c r="N302" s="10"/>
      <c r="O302" s="10"/>
      <c r="P302" s="10"/>
      <c r="Q302" s="10"/>
      <c r="R302" s="10"/>
      <c r="S302" s="10"/>
      <c r="T302" s="10"/>
      <c r="U302" s="10"/>
      <c r="V302" s="10"/>
      <c r="W302" s="10"/>
      <c r="X302" s="10"/>
      <c r="Y302" s="10"/>
      <c r="Z302" s="10"/>
      <c r="AA302" s="10"/>
    </row>
    <row r="303" spans="1:27" ht="12.75" customHeight="1" x14ac:dyDescent="0.15">
      <c r="A303" s="10"/>
      <c r="B303" s="10"/>
      <c r="C303" s="10"/>
      <c r="D303" s="10"/>
      <c r="E303" s="10"/>
      <c r="F303" s="10"/>
      <c r="G303" s="10"/>
      <c r="H303" s="10"/>
      <c r="I303" s="10"/>
      <c r="J303" s="10"/>
      <c r="K303" s="10"/>
      <c r="L303" s="10"/>
      <c r="M303" s="10"/>
      <c r="N303" s="10"/>
      <c r="O303" s="10"/>
      <c r="P303" s="10"/>
      <c r="Q303" s="10"/>
      <c r="R303" s="10"/>
      <c r="S303" s="10"/>
      <c r="T303" s="10"/>
      <c r="U303" s="10"/>
      <c r="V303" s="10"/>
      <c r="W303" s="10"/>
      <c r="X303" s="10"/>
      <c r="Y303" s="10"/>
      <c r="Z303" s="10"/>
      <c r="AA303" s="10"/>
    </row>
    <row r="304" spans="1:27" ht="12.75" customHeight="1" x14ac:dyDescent="0.15">
      <c r="A304" s="10"/>
      <c r="B304" s="10"/>
      <c r="C304" s="10"/>
      <c r="D304" s="10"/>
      <c r="E304" s="10"/>
      <c r="F304" s="10"/>
      <c r="G304" s="10"/>
      <c r="H304" s="10"/>
      <c r="I304" s="10"/>
      <c r="J304" s="10"/>
      <c r="K304" s="10"/>
      <c r="L304" s="10"/>
      <c r="M304" s="10"/>
      <c r="N304" s="10"/>
      <c r="O304" s="10"/>
      <c r="P304" s="10"/>
      <c r="Q304" s="10"/>
      <c r="R304" s="10"/>
      <c r="S304" s="10"/>
      <c r="T304" s="10"/>
      <c r="U304" s="10"/>
      <c r="V304" s="10"/>
      <c r="W304" s="10"/>
      <c r="X304" s="10"/>
      <c r="Y304" s="10"/>
      <c r="Z304" s="10"/>
      <c r="AA304" s="10"/>
    </row>
    <row r="305" spans="1:27" ht="12.75" customHeight="1" x14ac:dyDescent="0.15">
      <c r="A305" s="10"/>
      <c r="B305" s="10"/>
      <c r="C305" s="10"/>
      <c r="D305" s="10"/>
      <c r="E305" s="10"/>
      <c r="F305" s="10"/>
      <c r="G305" s="10"/>
      <c r="H305" s="10"/>
      <c r="I305" s="10"/>
      <c r="J305" s="10"/>
      <c r="K305" s="10"/>
      <c r="L305" s="10"/>
      <c r="M305" s="10"/>
      <c r="N305" s="10"/>
      <c r="O305" s="10"/>
      <c r="P305" s="10"/>
      <c r="Q305" s="10"/>
      <c r="R305" s="10"/>
      <c r="S305" s="10"/>
      <c r="T305" s="10"/>
      <c r="U305" s="10"/>
      <c r="V305" s="10"/>
      <c r="W305" s="10"/>
      <c r="X305" s="10"/>
      <c r="Y305" s="10"/>
      <c r="Z305" s="10"/>
      <c r="AA305" s="10"/>
    </row>
    <row r="306" spans="1:27" ht="12.75" customHeight="1" x14ac:dyDescent="0.15">
      <c r="A306" s="10"/>
      <c r="B306" s="10"/>
      <c r="C306" s="10"/>
      <c r="D306" s="10"/>
      <c r="E306" s="10"/>
      <c r="F306" s="10"/>
      <c r="G306" s="10"/>
      <c r="H306" s="10"/>
      <c r="I306" s="10"/>
      <c r="J306" s="10"/>
      <c r="K306" s="10"/>
      <c r="L306" s="10"/>
      <c r="M306" s="10"/>
      <c r="N306" s="10"/>
      <c r="O306" s="10"/>
      <c r="P306" s="10"/>
      <c r="Q306" s="10"/>
      <c r="R306" s="10"/>
      <c r="S306" s="10"/>
      <c r="T306" s="10"/>
      <c r="U306" s="10"/>
      <c r="V306" s="10"/>
      <c r="W306" s="10"/>
      <c r="X306" s="10"/>
      <c r="Y306" s="10"/>
      <c r="Z306" s="10"/>
      <c r="AA306" s="10"/>
    </row>
    <row r="307" spans="1:27" ht="12.75" customHeight="1" x14ac:dyDescent="0.15">
      <c r="A307" s="10"/>
      <c r="B307" s="10"/>
      <c r="C307" s="10"/>
      <c r="D307" s="10"/>
      <c r="E307" s="10"/>
      <c r="F307" s="10"/>
      <c r="G307" s="10"/>
      <c r="H307" s="10"/>
      <c r="I307" s="10"/>
      <c r="J307" s="10"/>
      <c r="K307" s="10"/>
      <c r="L307" s="10"/>
      <c r="M307" s="10"/>
      <c r="N307" s="10"/>
      <c r="O307" s="10"/>
      <c r="P307" s="10"/>
      <c r="Q307" s="10"/>
      <c r="R307" s="10"/>
      <c r="S307" s="10"/>
      <c r="T307" s="10"/>
      <c r="U307" s="10"/>
      <c r="V307" s="10"/>
      <c r="W307" s="10"/>
      <c r="X307" s="10"/>
      <c r="Y307" s="10"/>
      <c r="Z307" s="10"/>
      <c r="AA307" s="10"/>
    </row>
    <row r="308" spans="1:27" ht="12.75" customHeight="1" x14ac:dyDescent="0.15">
      <c r="A308" s="10"/>
      <c r="B308" s="10"/>
      <c r="C308" s="10"/>
      <c r="D308" s="10"/>
      <c r="E308" s="10"/>
      <c r="F308" s="10"/>
      <c r="G308" s="10"/>
      <c r="H308" s="10"/>
      <c r="I308" s="10"/>
      <c r="J308" s="10"/>
      <c r="K308" s="10"/>
      <c r="L308" s="10"/>
      <c r="M308" s="10"/>
      <c r="N308" s="10"/>
      <c r="O308" s="10"/>
      <c r="P308" s="10"/>
      <c r="Q308" s="10"/>
      <c r="R308" s="10"/>
      <c r="S308" s="10"/>
      <c r="T308" s="10"/>
      <c r="U308" s="10"/>
      <c r="V308" s="10"/>
      <c r="W308" s="10"/>
      <c r="X308" s="10"/>
      <c r="Y308" s="10"/>
      <c r="Z308" s="10"/>
      <c r="AA308" s="10"/>
    </row>
    <row r="309" spans="1:27" ht="12.75" customHeight="1" x14ac:dyDescent="0.15">
      <c r="A309" s="10"/>
      <c r="B309" s="10"/>
      <c r="C309" s="10"/>
      <c r="D309" s="10"/>
      <c r="E309" s="10"/>
      <c r="F309" s="10"/>
      <c r="G309" s="10"/>
      <c r="H309" s="10"/>
      <c r="I309" s="10"/>
      <c r="J309" s="10"/>
      <c r="K309" s="10"/>
      <c r="L309" s="10"/>
      <c r="M309" s="10"/>
      <c r="N309" s="10"/>
      <c r="O309" s="10"/>
      <c r="P309" s="10"/>
      <c r="Q309" s="10"/>
      <c r="R309" s="10"/>
      <c r="S309" s="10"/>
      <c r="T309" s="10"/>
      <c r="U309" s="10"/>
      <c r="V309" s="10"/>
      <c r="W309" s="10"/>
      <c r="X309" s="10"/>
      <c r="Y309" s="10"/>
      <c r="Z309" s="10"/>
      <c r="AA309" s="10"/>
    </row>
    <row r="310" spans="1:27" ht="12.75" customHeight="1" x14ac:dyDescent="0.15">
      <c r="A310" s="10"/>
      <c r="B310" s="10"/>
      <c r="C310" s="10"/>
      <c r="D310" s="10"/>
      <c r="E310" s="10"/>
      <c r="F310" s="10"/>
      <c r="G310" s="10"/>
      <c r="H310" s="10"/>
      <c r="I310" s="10"/>
      <c r="J310" s="10"/>
      <c r="K310" s="10"/>
      <c r="L310" s="10"/>
      <c r="M310" s="10"/>
      <c r="N310" s="10"/>
      <c r="O310" s="10"/>
      <c r="P310" s="10"/>
      <c r="Q310" s="10"/>
      <c r="R310" s="10"/>
      <c r="S310" s="10"/>
      <c r="T310" s="10"/>
      <c r="U310" s="10"/>
      <c r="V310" s="10"/>
      <c r="W310" s="10"/>
      <c r="X310" s="10"/>
      <c r="Y310" s="10"/>
      <c r="Z310" s="10"/>
      <c r="AA310" s="10"/>
    </row>
    <row r="311" spans="1:27" ht="12.75" customHeight="1" x14ac:dyDescent="0.15">
      <c r="A311" s="10"/>
      <c r="B311" s="10"/>
      <c r="C311" s="10"/>
      <c r="D311" s="10"/>
      <c r="E311" s="10"/>
      <c r="F311" s="10"/>
      <c r="G311" s="10"/>
      <c r="H311" s="10"/>
      <c r="I311" s="10"/>
      <c r="J311" s="10"/>
      <c r="K311" s="10"/>
      <c r="L311" s="10"/>
      <c r="M311" s="10"/>
      <c r="N311" s="10"/>
      <c r="O311" s="10"/>
      <c r="P311" s="10"/>
      <c r="Q311" s="10"/>
      <c r="R311" s="10"/>
      <c r="S311" s="10"/>
      <c r="T311" s="10"/>
      <c r="U311" s="10"/>
      <c r="V311" s="10"/>
      <c r="W311" s="10"/>
      <c r="X311" s="10"/>
      <c r="Y311" s="10"/>
      <c r="Z311" s="10"/>
      <c r="AA311" s="10"/>
    </row>
    <row r="312" spans="1:27" ht="12.75" customHeight="1" x14ac:dyDescent="0.15">
      <c r="A312" s="10"/>
      <c r="B312" s="10"/>
      <c r="C312" s="10"/>
      <c r="D312" s="10"/>
      <c r="E312" s="10"/>
      <c r="F312" s="10"/>
      <c r="G312" s="10"/>
      <c r="H312" s="10"/>
      <c r="I312" s="10"/>
      <c r="J312" s="10"/>
      <c r="K312" s="10"/>
      <c r="L312" s="10"/>
      <c r="M312" s="10"/>
      <c r="N312" s="10"/>
      <c r="O312" s="10"/>
      <c r="P312" s="10"/>
      <c r="Q312" s="10"/>
      <c r="R312" s="10"/>
      <c r="S312" s="10"/>
      <c r="T312" s="10"/>
      <c r="U312" s="10"/>
      <c r="V312" s="10"/>
      <c r="W312" s="10"/>
      <c r="X312" s="10"/>
      <c r="Y312" s="10"/>
      <c r="Z312" s="10"/>
      <c r="AA312" s="10"/>
    </row>
    <row r="313" spans="1:27" ht="12.75" customHeight="1" x14ac:dyDescent="0.15">
      <c r="A313" s="10"/>
      <c r="B313" s="10"/>
      <c r="C313" s="10"/>
      <c r="D313" s="10"/>
      <c r="E313" s="10"/>
      <c r="F313" s="10"/>
      <c r="G313" s="10"/>
      <c r="H313" s="10"/>
      <c r="I313" s="10"/>
      <c r="J313" s="10"/>
      <c r="K313" s="10"/>
      <c r="L313" s="10"/>
      <c r="M313" s="10"/>
      <c r="N313" s="10"/>
      <c r="O313" s="10"/>
      <c r="P313" s="10"/>
      <c r="Q313" s="10"/>
      <c r="R313" s="10"/>
      <c r="S313" s="10"/>
      <c r="T313" s="10"/>
      <c r="U313" s="10"/>
      <c r="V313" s="10"/>
      <c r="W313" s="10"/>
      <c r="X313" s="10"/>
      <c r="Y313" s="10"/>
      <c r="Z313" s="10"/>
      <c r="AA313" s="10"/>
    </row>
    <row r="314" spans="1:27" ht="12.75" customHeight="1" x14ac:dyDescent="0.15">
      <c r="A314" s="10"/>
      <c r="B314" s="10"/>
      <c r="C314" s="10"/>
      <c r="D314" s="10"/>
      <c r="E314" s="10"/>
      <c r="F314" s="10"/>
      <c r="G314" s="10"/>
      <c r="H314" s="10"/>
      <c r="I314" s="10"/>
      <c r="J314" s="10"/>
      <c r="K314" s="10"/>
      <c r="L314" s="10"/>
      <c r="M314" s="10"/>
      <c r="N314" s="10"/>
      <c r="O314" s="10"/>
      <c r="P314" s="10"/>
      <c r="Q314" s="10"/>
      <c r="R314" s="10"/>
      <c r="S314" s="10"/>
      <c r="T314" s="10"/>
      <c r="U314" s="10"/>
      <c r="V314" s="10"/>
      <c r="W314" s="10"/>
      <c r="X314" s="10"/>
      <c r="Y314" s="10"/>
      <c r="Z314" s="10"/>
      <c r="AA314" s="10"/>
    </row>
    <row r="315" spans="1:27" ht="12.75" customHeight="1" x14ac:dyDescent="0.15">
      <c r="A315" s="10"/>
      <c r="B315" s="10"/>
      <c r="C315" s="10"/>
      <c r="D315" s="10"/>
      <c r="E315" s="10"/>
      <c r="F315" s="10"/>
      <c r="G315" s="10"/>
      <c r="H315" s="10"/>
      <c r="I315" s="10"/>
      <c r="J315" s="10"/>
      <c r="K315" s="10"/>
      <c r="L315" s="10"/>
      <c r="M315" s="10"/>
      <c r="N315" s="10"/>
      <c r="O315" s="10"/>
      <c r="P315" s="10"/>
      <c r="Q315" s="10"/>
      <c r="R315" s="10"/>
      <c r="S315" s="10"/>
      <c r="T315" s="10"/>
      <c r="U315" s="10"/>
      <c r="V315" s="10"/>
      <c r="W315" s="10"/>
      <c r="X315" s="10"/>
      <c r="Y315" s="10"/>
      <c r="Z315" s="10"/>
      <c r="AA315" s="10"/>
    </row>
    <row r="316" spans="1:27" ht="12.75" customHeight="1" x14ac:dyDescent="0.15">
      <c r="A316" s="10"/>
      <c r="B316" s="10"/>
      <c r="C316" s="10"/>
      <c r="D316" s="10"/>
      <c r="E316" s="10"/>
      <c r="F316" s="10"/>
      <c r="G316" s="10"/>
      <c r="H316" s="10"/>
      <c r="I316" s="10"/>
      <c r="J316" s="10"/>
      <c r="K316" s="10"/>
      <c r="L316" s="10"/>
      <c r="M316" s="10"/>
      <c r="N316" s="10"/>
      <c r="O316" s="10"/>
      <c r="P316" s="10"/>
      <c r="Q316" s="10"/>
      <c r="R316" s="10"/>
      <c r="S316" s="10"/>
      <c r="T316" s="10"/>
      <c r="U316" s="10"/>
      <c r="V316" s="10"/>
      <c r="W316" s="10"/>
      <c r="X316" s="10"/>
      <c r="Y316" s="10"/>
      <c r="Z316" s="10"/>
      <c r="AA316" s="10"/>
    </row>
    <row r="317" spans="1:27" ht="12.75" customHeight="1" x14ac:dyDescent="0.15">
      <c r="A317" s="10"/>
      <c r="B317" s="10"/>
      <c r="C317" s="10"/>
      <c r="D317" s="10"/>
      <c r="E317" s="10"/>
      <c r="F317" s="10"/>
      <c r="G317" s="10"/>
      <c r="H317" s="10"/>
      <c r="I317" s="10"/>
      <c r="J317" s="10"/>
      <c r="K317" s="10"/>
      <c r="L317" s="10"/>
      <c r="M317" s="10"/>
      <c r="N317" s="10"/>
      <c r="O317" s="10"/>
      <c r="P317" s="10"/>
      <c r="Q317" s="10"/>
      <c r="R317" s="10"/>
      <c r="S317" s="10"/>
      <c r="T317" s="10"/>
      <c r="U317" s="10"/>
      <c r="V317" s="10"/>
      <c r="W317" s="10"/>
      <c r="X317" s="10"/>
      <c r="Y317" s="10"/>
      <c r="Z317" s="10"/>
      <c r="AA317" s="10"/>
    </row>
    <row r="318" spans="1:27" ht="12.75" customHeight="1" x14ac:dyDescent="0.15">
      <c r="A318" s="10"/>
      <c r="B318" s="10"/>
      <c r="C318" s="10"/>
      <c r="D318" s="10"/>
      <c r="E318" s="10"/>
      <c r="F318" s="10"/>
      <c r="G318" s="10"/>
      <c r="H318" s="10"/>
      <c r="I318" s="10"/>
      <c r="J318" s="10"/>
      <c r="K318" s="10"/>
      <c r="L318" s="10"/>
      <c r="M318" s="10"/>
      <c r="N318" s="10"/>
      <c r="O318" s="10"/>
      <c r="P318" s="10"/>
      <c r="Q318" s="10"/>
      <c r="R318" s="10"/>
      <c r="S318" s="10"/>
      <c r="T318" s="10"/>
      <c r="U318" s="10"/>
      <c r="V318" s="10"/>
      <c r="W318" s="10"/>
      <c r="X318" s="10"/>
      <c r="Y318" s="10"/>
      <c r="Z318" s="10"/>
      <c r="AA318" s="10"/>
    </row>
    <row r="319" spans="1:27" ht="12.75" customHeight="1" x14ac:dyDescent="0.15">
      <c r="A319" s="10"/>
      <c r="B319" s="10"/>
      <c r="C319" s="10"/>
      <c r="D319" s="10"/>
      <c r="E319" s="10"/>
      <c r="F319" s="10"/>
      <c r="G319" s="10"/>
      <c r="H319" s="10"/>
      <c r="I319" s="10"/>
      <c r="J319" s="10"/>
      <c r="K319" s="10"/>
      <c r="L319" s="10"/>
      <c r="M319" s="10"/>
      <c r="N319" s="10"/>
      <c r="O319" s="10"/>
      <c r="P319" s="10"/>
      <c r="Q319" s="10"/>
      <c r="R319" s="10"/>
      <c r="S319" s="10"/>
      <c r="T319" s="10"/>
      <c r="U319" s="10"/>
      <c r="V319" s="10"/>
      <c r="W319" s="10"/>
      <c r="X319" s="10"/>
      <c r="Y319" s="10"/>
      <c r="Z319" s="10"/>
      <c r="AA319" s="10"/>
    </row>
    <row r="320" spans="1:27" ht="12.75" customHeight="1" x14ac:dyDescent="0.15">
      <c r="A320" s="10"/>
      <c r="B320" s="10"/>
      <c r="C320" s="10"/>
      <c r="D320" s="10"/>
      <c r="E320" s="10"/>
      <c r="F320" s="10"/>
      <c r="G320" s="10"/>
      <c r="H320" s="10"/>
      <c r="I320" s="10"/>
      <c r="J320" s="10"/>
      <c r="K320" s="10"/>
      <c r="L320" s="10"/>
      <c r="M320" s="10"/>
      <c r="N320" s="10"/>
      <c r="O320" s="10"/>
      <c r="P320" s="10"/>
      <c r="Q320" s="10"/>
      <c r="R320" s="10"/>
      <c r="S320" s="10"/>
      <c r="T320" s="10"/>
      <c r="U320" s="10"/>
      <c r="V320" s="10"/>
      <c r="W320" s="10"/>
      <c r="X320" s="10"/>
      <c r="Y320" s="10"/>
      <c r="Z320" s="10"/>
      <c r="AA320" s="10"/>
    </row>
    <row r="321" spans="1:27" ht="12.75" customHeight="1" x14ac:dyDescent="0.15">
      <c r="A321" s="10"/>
      <c r="B321" s="10"/>
      <c r="C321" s="10"/>
      <c r="D321" s="10"/>
      <c r="E321" s="10"/>
      <c r="F321" s="10"/>
      <c r="G321" s="10"/>
      <c r="H321" s="10"/>
      <c r="I321" s="10"/>
      <c r="J321" s="10"/>
      <c r="K321" s="10"/>
      <c r="L321" s="10"/>
      <c r="M321" s="10"/>
      <c r="N321" s="10"/>
      <c r="O321" s="10"/>
      <c r="P321" s="10"/>
      <c r="Q321" s="10"/>
      <c r="R321" s="10"/>
      <c r="S321" s="10"/>
      <c r="T321" s="10"/>
      <c r="U321" s="10"/>
      <c r="V321" s="10"/>
      <c r="W321" s="10"/>
      <c r="X321" s="10"/>
      <c r="Y321" s="10"/>
      <c r="Z321" s="10"/>
      <c r="AA321" s="10"/>
    </row>
    <row r="322" spans="1:27" ht="12.75" customHeight="1" x14ac:dyDescent="0.15">
      <c r="A322" s="10"/>
      <c r="B322" s="10"/>
      <c r="C322" s="10"/>
      <c r="D322" s="10"/>
      <c r="E322" s="10"/>
      <c r="F322" s="10"/>
      <c r="G322" s="10"/>
      <c r="H322" s="10"/>
      <c r="I322" s="10"/>
      <c r="J322" s="10"/>
      <c r="K322" s="10"/>
      <c r="L322" s="10"/>
      <c r="M322" s="10"/>
      <c r="N322" s="10"/>
      <c r="O322" s="10"/>
      <c r="P322" s="10"/>
      <c r="Q322" s="10"/>
      <c r="R322" s="10"/>
      <c r="S322" s="10"/>
      <c r="T322" s="10"/>
      <c r="U322" s="10"/>
      <c r="V322" s="10"/>
      <c r="W322" s="10"/>
      <c r="X322" s="10"/>
      <c r="Y322" s="10"/>
      <c r="Z322" s="10"/>
      <c r="AA322" s="10"/>
    </row>
    <row r="323" spans="1:27" ht="12.75" customHeight="1" x14ac:dyDescent="0.15">
      <c r="A323" s="10"/>
      <c r="B323" s="10"/>
      <c r="C323" s="10"/>
      <c r="D323" s="10"/>
      <c r="E323" s="10"/>
      <c r="F323" s="10"/>
      <c r="G323" s="10"/>
      <c r="H323" s="10"/>
      <c r="I323" s="10"/>
      <c r="J323" s="10"/>
      <c r="K323" s="10"/>
      <c r="L323" s="10"/>
      <c r="M323" s="10"/>
      <c r="N323" s="10"/>
      <c r="O323" s="10"/>
      <c r="P323" s="10"/>
      <c r="Q323" s="10"/>
      <c r="R323" s="10"/>
      <c r="S323" s="10"/>
      <c r="T323" s="10"/>
      <c r="U323" s="10"/>
      <c r="V323" s="10"/>
      <c r="W323" s="10"/>
      <c r="X323" s="10"/>
      <c r="Y323" s="10"/>
      <c r="Z323" s="10"/>
      <c r="AA323" s="10"/>
    </row>
    <row r="324" spans="1:27" ht="12.75" customHeight="1" x14ac:dyDescent="0.15">
      <c r="A324" s="10"/>
      <c r="B324" s="10"/>
      <c r="C324" s="10"/>
      <c r="D324" s="10"/>
      <c r="E324" s="10"/>
      <c r="F324" s="10"/>
      <c r="G324" s="10"/>
      <c r="H324" s="10"/>
      <c r="I324" s="10"/>
      <c r="J324" s="10"/>
      <c r="K324" s="10"/>
      <c r="L324" s="10"/>
      <c r="M324" s="10"/>
      <c r="N324" s="10"/>
      <c r="O324" s="10"/>
      <c r="P324" s="10"/>
      <c r="Q324" s="10"/>
      <c r="R324" s="10"/>
      <c r="S324" s="10"/>
      <c r="T324" s="10"/>
      <c r="U324" s="10"/>
      <c r="V324" s="10"/>
      <c r="W324" s="10"/>
      <c r="X324" s="10"/>
      <c r="Y324" s="10"/>
      <c r="Z324" s="10"/>
      <c r="AA324" s="10"/>
    </row>
    <row r="325" spans="1:27" ht="12.75" customHeight="1" x14ac:dyDescent="0.15">
      <c r="A325" s="10"/>
      <c r="B325" s="10"/>
      <c r="C325" s="10"/>
      <c r="D325" s="10"/>
      <c r="E325" s="10"/>
      <c r="F325" s="10"/>
      <c r="G325" s="10"/>
      <c r="H325" s="10"/>
      <c r="I325" s="10"/>
      <c r="J325" s="10"/>
      <c r="K325" s="10"/>
      <c r="L325" s="10"/>
      <c r="M325" s="10"/>
      <c r="N325" s="10"/>
      <c r="O325" s="10"/>
      <c r="P325" s="10"/>
      <c r="Q325" s="10"/>
      <c r="R325" s="10"/>
      <c r="S325" s="10"/>
      <c r="T325" s="10"/>
      <c r="U325" s="10"/>
      <c r="V325" s="10"/>
      <c r="W325" s="10"/>
      <c r="X325" s="10"/>
      <c r="Y325" s="10"/>
      <c r="Z325" s="10"/>
      <c r="AA325" s="10"/>
    </row>
    <row r="326" spans="1:27" ht="12.75" customHeight="1" x14ac:dyDescent="0.15">
      <c r="A326" s="10"/>
      <c r="B326" s="10"/>
      <c r="C326" s="10"/>
      <c r="D326" s="10"/>
      <c r="E326" s="10"/>
      <c r="F326" s="10"/>
      <c r="G326" s="10"/>
      <c r="H326" s="10"/>
      <c r="I326" s="10"/>
      <c r="J326" s="10"/>
      <c r="K326" s="10"/>
      <c r="L326" s="10"/>
      <c r="M326" s="10"/>
      <c r="N326" s="10"/>
      <c r="O326" s="10"/>
      <c r="P326" s="10"/>
      <c r="Q326" s="10"/>
      <c r="R326" s="10"/>
      <c r="S326" s="10"/>
      <c r="T326" s="10"/>
      <c r="U326" s="10"/>
      <c r="V326" s="10"/>
      <c r="W326" s="10"/>
      <c r="X326" s="10"/>
      <c r="Y326" s="10"/>
      <c r="Z326" s="10"/>
      <c r="AA326" s="10"/>
    </row>
    <row r="327" spans="1:27" ht="12.75" customHeight="1" x14ac:dyDescent="0.15">
      <c r="A327" s="10"/>
      <c r="B327" s="10"/>
      <c r="C327" s="10"/>
      <c r="D327" s="10"/>
      <c r="E327" s="10"/>
      <c r="F327" s="10"/>
      <c r="G327" s="10"/>
      <c r="H327" s="10"/>
      <c r="I327" s="10"/>
      <c r="J327" s="10"/>
      <c r="K327" s="10"/>
      <c r="L327" s="10"/>
      <c r="M327" s="10"/>
      <c r="N327" s="10"/>
      <c r="O327" s="10"/>
      <c r="P327" s="10"/>
      <c r="Q327" s="10"/>
      <c r="R327" s="10"/>
      <c r="S327" s="10"/>
      <c r="T327" s="10"/>
      <c r="U327" s="10"/>
      <c r="V327" s="10"/>
      <c r="W327" s="10"/>
      <c r="X327" s="10"/>
      <c r="Y327" s="10"/>
      <c r="Z327" s="10"/>
      <c r="AA327" s="10"/>
    </row>
    <row r="328" spans="1:27" ht="12.75" customHeight="1" x14ac:dyDescent="0.15">
      <c r="A328" s="10"/>
      <c r="B328" s="10"/>
      <c r="C328" s="10"/>
      <c r="D328" s="10"/>
      <c r="E328" s="10"/>
      <c r="F328" s="10"/>
      <c r="G328" s="10"/>
      <c r="H328" s="10"/>
      <c r="I328" s="10"/>
      <c r="J328" s="10"/>
      <c r="K328" s="10"/>
      <c r="L328" s="10"/>
      <c r="M328" s="10"/>
      <c r="N328" s="10"/>
      <c r="O328" s="10"/>
      <c r="P328" s="10"/>
      <c r="Q328" s="10"/>
      <c r="R328" s="10"/>
      <c r="S328" s="10"/>
      <c r="T328" s="10"/>
      <c r="U328" s="10"/>
      <c r="V328" s="10"/>
      <c r="W328" s="10"/>
      <c r="X328" s="10"/>
      <c r="Y328" s="10"/>
      <c r="Z328" s="10"/>
      <c r="AA328" s="10"/>
    </row>
    <row r="329" spans="1:27" ht="12.75" customHeight="1" x14ac:dyDescent="0.15">
      <c r="A329" s="10"/>
      <c r="B329" s="10"/>
      <c r="C329" s="10"/>
      <c r="D329" s="10"/>
      <c r="E329" s="10"/>
      <c r="F329" s="10"/>
      <c r="G329" s="10"/>
      <c r="H329" s="10"/>
      <c r="I329" s="10"/>
      <c r="J329" s="10"/>
      <c r="K329" s="10"/>
      <c r="L329" s="10"/>
      <c r="M329" s="10"/>
      <c r="N329" s="10"/>
      <c r="O329" s="10"/>
      <c r="P329" s="10"/>
      <c r="Q329" s="10"/>
      <c r="R329" s="10"/>
      <c r="S329" s="10"/>
      <c r="T329" s="10"/>
      <c r="U329" s="10"/>
      <c r="V329" s="10"/>
      <c r="W329" s="10"/>
      <c r="X329" s="10"/>
      <c r="Y329" s="10"/>
      <c r="Z329" s="10"/>
      <c r="AA329" s="10"/>
    </row>
    <row r="330" spans="1:27" ht="12.75" customHeight="1" x14ac:dyDescent="0.15">
      <c r="A330" s="10"/>
      <c r="B330" s="10"/>
      <c r="C330" s="10"/>
      <c r="D330" s="10"/>
      <c r="E330" s="10"/>
      <c r="F330" s="10"/>
      <c r="G330" s="10"/>
      <c r="H330" s="10"/>
      <c r="I330" s="10"/>
      <c r="J330" s="10"/>
      <c r="K330" s="10"/>
      <c r="L330" s="10"/>
      <c r="M330" s="10"/>
      <c r="N330" s="10"/>
      <c r="O330" s="10"/>
      <c r="P330" s="10"/>
      <c r="Q330" s="10"/>
      <c r="R330" s="10"/>
      <c r="S330" s="10"/>
      <c r="T330" s="10"/>
      <c r="U330" s="10"/>
      <c r="V330" s="10"/>
      <c r="W330" s="10"/>
      <c r="X330" s="10"/>
      <c r="Y330" s="10"/>
      <c r="Z330" s="10"/>
      <c r="AA330" s="10"/>
    </row>
    <row r="331" spans="1:27" ht="12.75" customHeight="1" x14ac:dyDescent="0.15">
      <c r="A331" s="10"/>
      <c r="B331" s="10"/>
      <c r="C331" s="10"/>
      <c r="D331" s="10"/>
      <c r="E331" s="10"/>
      <c r="F331" s="10"/>
      <c r="G331" s="10"/>
      <c r="H331" s="10"/>
      <c r="I331" s="10"/>
      <c r="J331" s="10"/>
      <c r="K331" s="10"/>
      <c r="L331" s="10"/>
      <c r="M331" s="10"/>
      <c r="N331" s="10"/>
      <c r="O331" s="10"/>
      <c r="P331" s="10"/>
      <c r="Q331" s="10"/>
      <c r="R331" s="10"/>
      <c r="S331" s="10"/>
      <c r="T331" s="10"/>
      <c r="U331" s="10"/>
      <c r="V331" s="10"/>
      <c r="W331" s="10"/>
      <c r="X331" s="10"/>
      <c r="Y331" s="10"/>
      <c r="Z331" s="10"/>
      <c r="AA331" s="10"/>
    </row>
    <row r="332" spans="1:27" ht="12.75" customHeight="1" x14ac:dyDescent="0.15">
      <c r="A332" s="10"/>
      <c r="B332" s="10"/>
      <c r="C332" s="10"/>
      <c r="D332" s="10"/>
      <c r="E332" s="10"/>
      <c r="F332" s="10"/>
      <c r="G332" s="10"/>
      <c r="H332" s="10"/>
      <c r="I332" s="10"/>
      <c r="J332" s="10"/>
      <c r="K332" s="10"/>
      <c r="L332" s="10"/>
      <c r="M332" s="10"/>
      <c r="N332" s="10"/>
      <c r="O332" s="10"/>
      <c r="P332" s="10"/>
      <c r="Q332" s="10"/>
      <c r="R332" s="10"/>
      <c r="S332" s="10"/>
      <c r="T332" s="10"/>
      <c r="U332" s="10"/>
      <c r="V332" s="10"/>
      <c r="W332" s="10"/>
      <c r="X332" s="10"/>
      <c r="Y332" s="10"/>
      <c r="Z332" s="10"/>
      <c r="AA332" s="10"/>
    </row>
    <row r="333" spans="1:27" ht="12.75" customHeight="1" x14ac:dyDescent="0.15">
      <c r="A333" s="10"/>
      <c r="B333" s="10"/>
      <c r="C333" s="10"/>
      <c r="D333" s="10"/>
      <c r="E333" s="10"/>
      <c r="F333" s="10"/>
      <c r="G333" s="10"/>
      <c r="H333" s="10"/>
      <c r="I333" s="10"/>
      <c r="J333" s="10"/>
      <c r="K333" s="10"/>
      <c r="L333" s="10"/>
      <c r="M333" s="10"/>
      <c r="N333" s="10"/>
      <c r="O333" s="10"/>
      <c r="P333" s="10"/>
      <c r="Q333" s="10"/>
      <c r="R333" s="10"/>
      <c r="S333" s="10"/>
      <c r="T333" s="10"/>
      <c r="U333" s="10"/>
      <c r="V333" s="10"/>
      <c r="W333" s="10"/>
      <c r="X333" s="10"/>
      <c r="Y333" s="10"/>
      <c r="Z333" s="10"/>
      <c r="AA333" s="10"/>
    </row>
    <row r="334" spans="1:27" ht="12.75" customHeight="1" x14ac:dyDescent="0.15">
      <c r="A334" s="10"/>
      <c r="B334" s="10"/>
      <c r="C334" s="10"/>
      <c r="D334" s="10"/>
      <c r="E334" s="10"/>
      <c r="F334" s="10"/>
      <c r="G334" s="10"/>
      <c r="H334" s="10"/>
      <c r="I334" s="10"/>
      <c r="J334" s="10"/>
      <c r="K334" s="10"/>
      <c r="L334" s="10"/>
      <c r="M334" s="10"/>
      <c r="N334" s="10"/>
      <c r="O334" s="10"/>
      <c r="P334" s="10"/>
      <c r="Q334" s="10"/>
      <c r="R334" s="10"/>
      <c r="S334" s="10"/>
      <c r="T334" s="10"/>
      <c r="U334" s="10"/>
      <c r="V334" s="10"/>
      <c r="W334" s="10"/>
      <c r="X334" s="10"/>
      <c r="Y334" s="10"/>
      <c r="Z334" s="10"/>
      <c r="AA334" s="10"/>
    </row>
    <row r="335" spans="1:27" ht="12.75" customHeight="1" x14ac:dyDescent="0.15">
      <c r="A335" s="10"/>
      <c r="B335" s="10"/>
      <c r="C335" s="10"/>
      <c r="D335" s="10"/>
      <c r="E335" s="10"/>
      <c r="F335" s="10"/>
      <c r="G335" s="10"/>
      <c r="H335" s="10"/>
      <c r="I335" s="10"/>
      <c r="J335" s="10"/>
      <c r="K335" s="10"/>
      <c r="L335" s="10"/>
      <c r="M335" s="10"/>
      <c r="N335" s="10"/>
      <c r="O335" s="10"/>
      <c r="P335" s="10"/>
      <c r="Q335" s="10"/>
      <c r="R335" s="10"/>
      <c r="S335" s="10"/>
      <c r="T335" s="10"/>
      <c r="U335" s="10"/>
      <c r="V335" s="10"/>
      <c r="W335" s="10"/>
      <c r="X335" s="10"/>
      <c r="Y335" s="10"/>
      <c r="Z335" s="10"/>
      <c r="AA335" s="10"/>
    </row>
    <row r="336" spans="1:27" ht="12.75" customHeight="1" x14ac:dyDescent="0.15">
      <c r="A336" s="10"/>
      <c r="B336" s="10"/>
      <c r="C336" s="10"/>
      <c r="D336" s="10"/>
      <c r="E336" s="10"/>
      <c r="F336" s="10"/>
      <c r="G336" s="10"/>
      <c r="H336" s="10"/>
      <c r="I336" s="10"/>
      <c r="J336" s="10"/>
      <c r="K336" s="10"/>
      <c r="L336" s="10"/>
      <c r="M336" s="10"/>
      <c r="N336" s="10"/>
      <c r="O336" s="10"/>
      <c r="P336" s="10"/>
      <c r="Q336" s="10"/>
      <c r="R336" s="10"/>
      <c r="S336" s="10"/>
      <c r="T336" s="10"/>
      <c r="U336" s="10"/>
      <c r="V336" s="10"/>
      <c r="W336" s="10"/>
      <c r="X336" s="10"/>
      <c r="Y336" s="10"/>
      <c r="Z336" s="10"/>
      <c r="AA336" s="10"/>
    </row>
    <row r="337" spans="1:27" ht="12.75" customHeight="1" x14ac:dyDescent="0.15">
      <c r="A337" s="10"/>
      <c r="B337" s="10"/>
      <c r="C337" s="10"/>
      <c r="D337" s="10"/>
      <c r="E337" s="10"/>
      <c r="F337" s="10"/>
      <c r="G337" s="10"/>
      <c r="H337" s="10"/>
      <c r="I337" s="10"/>
      <c r="J337" s="10"/>
      <c r="K337" s="10"/>
      <c r="L337" s="10"/>
      <c r="M337" s="10"/>
      <c r="N337" s="10"/>
      <c r="O337" s="10"/>
      <c r="P337" s="10"/>
      <c r="Q337" s="10"/>
      <c r="R337" s="10"/>
      <c r="S337" s="10"/>
      <c r="T337" s="10"/>
      <c r="U337" s="10"/>
      <c r="V337" s="10"/>
      <c r="W337" s="10"/>
      <c r="X337" s="10"/>
      <c r="Y337" s="10"/>
      <c r="Z337" s="10"/>
      <c r="AA337" s="10"/>
    </row>
    <row r="338" spans="1:27" ht="12.75" customHeight="1" x14ac:dyDescent="0.15">
      <c r="A338" s="10"/>
      <c r="B338" s="10"/>
      <c r="C338" s="10"/>
      <c r="D338" s="10"/>
      <c r="E338" s="10"/>
      <c r="F338" s="10"/>
      <c r="G338" s="10"/>
      <c r="H338" s="10"/>
      <c r="I338" s="10"/>
      <c r="J338" s="10"/>
      <c r="K338" s="10"/>
      <c r="L338" s="10"/>
      <c r="M338" s="10"/>
      <c r="N338" s="10"/>
      <c r="O338" s="10"/>
      <c r="P338" s="10"/>
      <c r="Q338" s="10"/>
      <c r="R338" s="10"/>
      <c r="S338" s="10"/>
      <c r="T338" s="10"/>
      <c r="U338" s="10"/>
      <c r="V338" s="10"/>
      <c r="W338" s="10"/>
      <c r="X338" s="10"/>
      <c r="Y338" s="10"/>
      <c r="Z338" s="10"/>
      <c r="AA338" s="10"/>
    </row>
    <row r="339" spans="1:27" ht="12.75" customHeight="1" x14ac:dyDescent="0.15">
      <c r="A339" s="10"/>
      <c r="B339" s="10"/>
      <c r="C339" s="10"/>
      <c r="D339" s="10"/>
      <c r="E339" s="10"/>
      <c r="F339" s="10"/>
      <c r="G339" s="10"/>
      <c r="H339" s="10"/>
      <c r="I339" s="10"/>
      <c r="J339" s="10"/>
      <c r="K339" s="10"/>
      <c r="L339" s="10"/>
      <c r="M339" s="10"/>
      <c r="N339" s="10"/>
      <c r="O339" s="10"/>
      <c r="P339" s="10"/>
      <c r="Q339" s="10"/>
      <c r="R339" s="10"/>
      <c r="S339" s="10"/>
      <c r="T339" s="10"/>
      <c r="U339" s="10"/>
      <c r="V339" s="10"/>
      <c r="W339" s="10"/>
      <c r="X339" s="10"/>
      <c r="Y339" s="10"/>
      <c r="Z339" s="10"/>
      <c r="AA339" s="10"/>
    </row>
    <row r="340" spans="1:27" ht="12.75" customHeight="1" x14ac:dyDescent="0.15">
      <c r="A340" s="10"/>
      <c r="B340" s="10"/>
      <c r="C340" s="10"/>
      <c r="D340" s="10"/>
      <c r="E340" s="10"/>
      <c r="F340" s="10"/>
      <c r="G340" s="10"/>
      <c r="H340" s="10"/>
      <c r="I340" s="10"/>
      <c r="J340" s="10"/>
      <c r="K340" s="10"/>
      <c r="L340" s="10"/>
      <c r="M340" s="10"/>
      <c r="N340" s="10"/>
      <c r="O340" s="10"/>
      <c r="P340" s="10"/>
      <c r="Q340" s="10"/>
      <c r="R340" s="10"/>
      <c r="S340" s="10"/>
      <c r="T340" s="10"/>
      <c r="U340" s="10"/>
      <c r="V340" s="10"/>
      <c r="W340" s="10"/>
      <c r="X340" s="10"/>
      <c r="Y340" s="10"/>
      <c r="Z340" s="10"/>
      <c r="AA340" s="10"/>
    </row>
    <row r="341" spans="1:27" ht="12.75" customHeight="1" x14ac:dyDescent="0.15">
      <c r="A341" s="10"/>
      <c r="B341" s="10"/>
      <c r="C341" s="10"/>
      <c r="D341" s="10"/>
      <c r="E341" s="10"/>
      <c r="F341" s="10"/>
      <c r="G341" s="10"/>
      <c r="H341" s="10"/>
      <c r="I341" s="10"/>
      <c r="J341" s="10"/>
      <c r="K341" s="10"/>
      <c r="L341" s="10"/>
      <c r="M341" s="10"/>
      <c r="N341" s="10"/>
      <c r="O341" s="10"/>
      <c r="P341" s="10"/>
      <c r="Q341" s="10"/>
      <c r="R341" s="10"/>
      <c r="S341" s="10"/>
      <c r="T341" s="10"/>
      <c r="U341" s="10"/>
      <c r="V341" s="10"/>
      <c r="W341" s="10"/>
      <c r="X341" s="10"/>
      <c r="Y341" s="10"/>
      <c r="Z341" s="10"/>
      <c r="AA341" s="10"/>
    </row>
    <row r="342" spans="1:27" ht="12.75" customHeight="1" x14ac:dyDescent="0.15">
      <c r="A342" s="10"/>
      <c r="B342" s="10"/>
      <c r="C342" s="10"/>
      <c r="D342" s="10"/>
      <c r="E342" s="10"/>
      <c r="F342" s="10"/>
      <c r="G342" s="10"/>
      <c r="H342" s="10"/>
      <c r="I342" s="10"/>
      <c r="J342" s="10"/>
      <c r="K342" s="10"/>
      <c r="L342" s="10"/>
      <c r="M342" s="10"/>
      <c r="N342" s="10"/>
      <c r="O342" s="10"/>
      <c r="P342" s="10"/>
      <c r="Q342" s="10"/>
      <c r="R342" s="10"/>
      <c r="S342" s="10"/>
      <c r="T342" s="10"/>
      <c r="U342" s="10"/>
      <c r="V342" s="10"/>
      <c r="W342" s="10"/>
      <c r="X342" s="10"/>
      <c r="Y342" s="10"/>
      <c r="Z342" s="10"/>
      <c r="AA342" s="10"/>
    </row>
    <row r="343" spans="1:27" ht="12.75" customHeight="1" x14ac:dyDescent="0.15">
      <c r="A343" s="10"/>
      <c r="B343" s="10"/>
      <c r="C343" s="10"/>
      <c r="D343" s="10"/>
      <c r="E343" s="10"/>
      <c r="F343" s="10"/>
      <c r="G343" s="10"/>
      <c r="H343" s="10"/>
      <c r="I343" s="10"/>
      <c r="J343" s="10"/>
      <c r="K343" s="10"/>
      <c r="L343" s="10"/>
      <c r="M343" s="10"/>
      <c r="N343" s="10"/>
      <c r="O343" s="10"/>
      <c r="P343" s="10"/>
      <c r="Q343" s="10"/>
      <c r="R343" s="10"/>
      <c r="S343" s="10"/>
      <c r="T343" s="10"/>
      <c r="U343" s="10"/>
      <c r="V343" s="10"/>
      <c r="W343" s="10"/>
      <c r="X343" s="10"/>
      <c r="Y343" s="10"/>
      <c r="Z343" s="10"/>
      <c r="AA343" s="10"/>
    </row>
    <row r="344" spans="1:27" ht="12.75" customHeight="1" x14ac:dyDescent="0.15">
      <c r="A344" s="10"/>
      <c r="B344" s="10"/>
      <c r="C344" s="10"/>
      <c r="D344" s="10"/>
      <c r="E344" s="10"/>
      <c r="F344" s="10"/>
      <c r="G344" s="10"/>
      <c r="H344" s="10"/>
      <c r="I344" s="10"/>
      <c r="J344" s="10"/>
      <c r="K344" s="10"/>
      <c r="L344" s="10"/>
      <c r="M344" s="10"/>
      <c r="N344" s="10"/>
      <c r="O344" s="10"/>
      <c r="P344" s="10"/>
      <c r="Q344" s="10"/>
      <c r="R344" s="10"/>
      <c r="S344" s="10"/>
      <c r="T344" s="10"/>
      <c r="U344" s="10"/>
      <c r="V344" s="10"/>
      <c r="W344" s="10"/>
      <c r="X344" s="10"/>
      <c r="Y344" s="10"/>
      <c r="Z344" s="10"/>
      <c r="AA344" s="10"/>
    </row>
    <row r="345" spans="1:27" ht="12.75" customHeight="1" x14ac:dyDescent="0.15">
      <c r="A345" s="10"/>
      <c r="B345" s="10"/>
      <c r="C345" s="10"/>
      <c r="D345" s="10"/>
      <c r="E345" s="10"/>
      <c r="F345" s="10"/>
      <c r="G345" s="10"/>
      <c r="H345" s="10"/>
      <c r="I345" s="10"/>
      <c r="J345" s="10"/>
      <c r="K345" s="10"/>
      <c r="L345" s="10"/>
      <c r="M345" s="10"/>
      <c r="N345" s="10"/>
      <c r="O345" s="10"/>
      <c r="P345" s="10"/>
      <c r="Q345" s="10"/>
      <c r="R345" s="10"/>
      <c r="S345" s="10"/>
      <c r="T345" s="10"/>
      <c r="U345" s="10"/>
      <c r="V345" s="10"/>
      <c r="W345" s="10"/>
      <c r="X345" s="10"/>
      <c r="Y345" s="10"/>
      <c r="Z345" s="10"/>
      <c r="AA345" s="10"/>
    </row>
    <row r="346" spans="1:27" ht="12.75" customHeight="1" x14ac:dyDescent="0.15">
      <c r="A346" s="10"/>
      <c r="B346" s="10"/>
      <c r="C346" s="10"/>
      <c r="D346" s="10"/>
      <c r="E346" s="10"/>
      <c r="F346" s="10"/>
      <c r="G346" s="10"/>
      <c r="H346" s="10"/>
      <c r="I346" s="10"/>
      <c r="J346" s="10"/>
      <c r="K346" s="10"/>
      <c r="L346" s="10"/>
      <c r="M346" s="10"/>
      <c r="N346" s="10"/>
      <c r="O346" s="10"/>
      <c r="P346" s="10"/>
      <c r="Q346" s="10"/>
      <c r="R346" s="10"/>
      <c r="S346" s="10"/>
      <c r="T346" s="10"/>
      <c r="U346" s="10"/>
      <c r="V346" s="10"/>
      <c r="W346" s="10"/>
      <c r="X346" s="10"/>
      <c r="Y346" s="10"/>
      <c r="Z346" s="10"/>
      <c r="AA346" s="10"/>
    </row>
    <row r="347" spans="1:27" ht="12.75" customHeight="1" x14ac:dyDescent="0.15">
      <c r="A347" s="10"/>
      <c r="B347" s="10"/>
      <c r="C347" s="10"/>
      <c r="D347" s="10"/>
      <c r="E347" s="10"/>
      <c r="F347" s="10"/>
      <c r="G347" s="10"/>
      <c r="H347" s="10"/>
      <c r="I347" s="10"/>
      <c r="J347" s="10"/>
      <c r="K347" s="10"/>
      <c r="L347" s="10"/>
      <c r="M347" s="10"/>
      <c r="N347" s="10"/>
      <c r="O347" s="10"/>
      <c r="P347" s="10"/>
      <c r="Q347" s="10"/>
      <c r="R347" s="10"/>
      <c r="S347" s="10"/>
      <c r="T347" s="10"/>
      <c r="U347" s="10"/>
      <c r="V347" s="10"/>
      <c r="W347" s="10"/>
      <c r="X347" s="10"/>
      <c r="Y347" s="10"/>
      <c r="Z347" s="10"/>
      <c r="AA347" s="10"/>
    </row>
    <row r="348" spans="1:27" ht="12.75" customHeight="1" x14ac:dyDescent="0.15">
      <c r="A348" s="10"/>
      <c r="B348" s="10"/>
      <c r="C348" s="10"/>
      <c r="D348" s="10"/>
      <c r="E348" s="10"/>
      <c r="F348" s="10"/>
      <c r="G348" s="10"/>
      <c r="H348" s="10"/>
      <c r="I348" s="10"/>
      <c r="J348" s="10"/>
      <c r="K348" s="10"/>
      <c r="L348" s="10"/>
      <c r="M348" s="10"/>
      <c r="N348" s="10"/>
      <c r="O348" s="10"/>
      <c r="P348" s="10"/>
      <c r="Q348" s="10"/>
      <c r="R348" s="10"/>
      <c r="S348" s="10"/>
      <c r="T348" s="10"/>
      <c r="U348" s="10"/>
      <c r="V348" s="10"/>
      <c r="W348" s="10"/>
      <c r="X348" s="10"/>
      <c r="Y348" s="10"/>
      <c r="Z348" s="10"/>
      <c r="AA348" s="10"/>
    </row>
    <row r="349" spans="1:27" ht="12.75" customHeight="1" x14ac:dyDescent="0.15">
      <c r="A349" s="10"/>
      <c r="B349" s="10"/>
      <c r="C349" s="10"/>
      <c r="D349" s="10"/>
      <c r="E349" s="10"/>
      <c r="F349" s="10"/>
      <c r="G349" s="10"/>
      <c r="H349" s="10"/>
      <c r="I349" s="10"/>
      <c r="J349" s="10"/>
      <c r="K349" s="10"/>
      <c r="L349" s="10"/>
      <c r="M349" s="10"/>
      <c r="N349" s="10"/>
      <c r="O349" s="10"/>
      <c r="P349" s="10"/>
      <c r="Q349" s="10"/>
      <c r="R349" s="10"/>
      <c r="S349" s="10"/>
      <c r="T349" s="10"/>
      <c r="U349" s="10"/>
      <c r="V349" s="10"/>
      <c r="W349" s="10"/>
      <c r="X349" s="10"/>
      <c r="Y349" s="10"/>
      <c r="Z349" s="10"/>
      <c r="AA349" s="10"/>
    </row>
    <row r="350" spans="1:27" ht="12.75" customHeight="1" x14ac:dyDescent="0.15">
      <c r="A350" s="10"/>
      <c r="B350" s="10"/>
      <c r="C350" s="10"/>
      <c r="D350" s="10"/>
      <c r="E350" s="10"/>
      <c r="F350" s="10"/>
      <c r="G350" s="10"/>
      <c r="H350" s="10"/>
      <c r="I350" s="10"/>
      <c r="J350" s="10"/>
      <c r="K350" s="10"/>
      <c r="L350" s="10"/>
      <c r="M350" s="10"/>
      <c r="N350" s="10"/>
      <c r="O350" s="10"/>
      <c r="P350" s="10"/>
      <c r="Q350" s="10"/>
      <c r="R350" s="10"/>
      <c r="S350" s="10"/>
      <c r="T350" s="10"/>
      <c r="U350" s="10"/>
      <c r="V350" s="10"/>
      <c r="W350" s="10"/>
      <c r="X350" s="10"/>
      <c r="Y350" s="10"/>
      <c r="Z350" s="10"/>
      <c r="AA350" s="10"/>
    </row>
    <row r="351" spans="1:27" ht="12.75" customHeight="1" x14ac:dyDescent="0.15">
      <c r="A351" s="10"/>
      <c r="B351" s="10"/>
      <c r="C351" s="10"/>
      <c r="D351" s="10"/>
      <c r="E351" s="10"/>
      <c r="F351" s="10"/>
      <c r="G351" s="10"/>
      <c r="H351" s="10"/>
      <c r="I351" s="10"/>
      <c r="J351" s="10"/>
      <c r="K351" s="10"/>
      <c r="L351" s="10"/>
      <c r="M351" s="10"/>
      <c r="N351" s="10"/>
      <c r="O351" s="10"/>
      <c r="P351" s="10"/>
      <c r="Q351" s="10"/>
      <c r="R351" s="10"/>
      <c r="S351" s="10"/>
      <c r="T351" s="10"/>
      <c r="U351" s="10"/>
      <c r="V351" s="10"/>
      <c r="W351" s="10"/>
      <c r="X351" s="10"/>
      <c r="Y351" s="10"/>
      <c r="Z351" s="10"/>
      <c r="AA351" s="10"/>
    </row>
    <row r="352" spans="1:27" ht="12.75" customHeight="1" x14ac:dyDescent="0.15">
      <c r="A352" s="10"/>
      <c r="B352" s="10"/>
      <c r="C352" s="10"/>
      <c r="D352" s="10"/>
      <c r="E352" s="10"/>
      <c r="F352" s="10"/>
      <c r="G352" s="10"/>
      <c r="H352" s="10"/>
      <c r="I352" s="10"/>
      <c r="J352" s="10"/>
      <c r="K352" s="10"/>
      <c r="L352" s="10"/>
      <c r="M352" s="10"/>
      <c r="N352" s="10"/>
      <c r="O352" s="10"/>
      <c r="P352" s="10"/>
      <c r="Q352" s="10"/>
      <c r="R352" s="10"/>
      <c r="S352" s="10"/>
      <c r="T352" s="10"/>
      <c r="U352" s="10"/>
      <c r="V352" s="10"/>
      <c r="W352" s="10"/>
      <c r="X352" s="10"/>
      <c r="Y352" s="10"/>
      <c r="Z352" s="10"/>
      <c r="AA352" s="10"/>
    </row>
    <row r="353" spans="1:27" ht="12.75" customHeight="1" x14ac:dyDescent="0.15">
      <c r="A353" s="10"/>
      <c r="B353" s="10"/>
      <c r="C353" s="10"/>
      <c r="D353" s="10"/>
      <c r="E353" s="10"/>
      <c r="F353" s="10"/>
      <c r="G353" s="10"/>
      <c r="H353" s="10"/>
      <c r="I353" s="10"/>
      <c r="J353" s="10"/>
      <c r="K353" s="10"/>
      <c r="L353" s="10"/>
      <c r="M353" s="10"/>
      <c r="N353" s="10"/>
      <c r="O353" s="10"/>
      <c r="P353" s="10"/>
      <c r="Q353" s="10"/>
      <c r="R353" s="10"/>
      <c r="S353" s="10"/>
      <c r="T353" s="10"/>
      <c r="U353" s="10"/>
      <c r="V353" s="10"/>
      <c r="W353" s="10"/>
      <c r="X353" s="10"/>
      <c r="Y353" s="10"/>
      <c r="Z353" s="10"/>
      <c r="AA353" s="10"/>
    </row>
    <row r="354" spans="1:27" ht="12.75" customHeight="1" x14ac:dyDescent="0.15">
      <c r="A354" s="10"/>
      <c r="B354" s="10"/>
      <c r="C354" s="10"/>
      <c r="D354" s="10"/>
      <c r="E354" s="10"/>
      <c r="F354" s="10"/>
      <c r="G354" s="10"/>
      <c r="H354" s="10"/>
      <c r="I354" s="10"/>
      <c r="J354" s="10"/>
      <c r="K354" s="10"/>
      <c r="L354" s="10"/>
      <c r="M354" s="10"/>
      <c r="N354" s="10"/>
      <c r="O354" s="10"/>
      <c r="P354" s="10"/>
      <c r="Q354" s="10"/>
      <c r="R354" s="10"/>
      <c r="S354" s="10"/>
      <c r="T354" s="10"/>
      <c r="U354" s="10"/>
      <c r="V354" s="10"/>
      <c r="W354" s="10"/>
      <c r="X354" s="10"/>
      <c r="Y354" s="10"/>
      <c r="Z354" s="10"/>
      <c r="AA354" s="10"/>
    </row>
    <row r="355" spans="1:27" ht="12.75" customHeight="1" x14ac:dyDescent="0.15">
      <c r="A355" s="10"/>
      <c r="B355" s="10"/>
      <c r="C355" s="10"/>
      <c r="D355" s="10"/>
      <c r="E355" s="10"/>
      <c r="F355" s="10"/>
      <c r="G355" s="10"/>
      <c r="H355" s="10"/>
      <c r="I355" s="10"/>
      <c r="J355" s="10"/>
      <c r="K355" s="10"/>
      <c r="L355" s="10"/>
      <c r="M355" s="10"/>
      <c r="N355" s="10"/>
      <c r="O355" s="10"/>
      <c r="P355" s="10"/>
      <c r="Q355" s="10"/>
      <c r="R355" s="10"/>
      <c r="S355" s="10"/>
      <c r="T355" s="10"/>
      <c r="U355" s="10"/>
      <c r="V355" s="10"/>
      <c r="W355" s="10"/>
      <c r="X355" s="10"/>
      <c r="Y355" s="10"/>
      <c r="Z355" s="10"/>
      <c r="AA355" s="10"/>
    </row>
    <row r="356" spans="1:27" ht="12.75" customHeight="1" x14ac:dyDescent="0.15">
      <c r="A356" s="10"/>
      <c r="B356" s="10"/>
      <c r="C356" s="10"/>
      <c r="D356" s="10"/>
      <c r="E356" s="10"/>
      <c r="F356" s="10"/>
      <c r="G356" s="10"/>
      <c r="H356" s="10"/>
      <c r="I356" s="10"/>
      <c r="J356" s="10"/>
      <c r="K356" s="10"/>
      <c r="L356" s="10"/>
      <c r="M356" s="10"/>
      <c r="N356" s="10"/>
      <c r="O356" s="10"/>
      <c r="P356" s="10"/>
      <c r="Q356" s="10"/>
      <c r="R356" s="10"/>
      <c r="S356" s="10"/>
      <c r="T356" s="10"/>
      <c r="U356" s="10"/>
      <c r="V356" s="10"/>
      <c r="W356" s="10"/>
      <c r="X356" s="10"/>
      <c r="Y356" s="10"/>
      <c r="Z356" s="10"/>
      <c r="AA356" s="10"/>
    </row>
    <row r="357" spans="1:27" ht="12.75" customHeight="1" x14ac:dyDescent="0.15">
      <c r="A357" s="10"/>
      <c r="B357" s="10"/>
      <c r="C357" s="10"/>
      <c r="D357" s="10"/>
      <c r="E357" s="10"/>
      <c r="F357" s="10"/>
      <c r="G357" s="10"/>
      <c r="H357" s="10"/>
      <c r="I357" s="10"/>
      <c r="J357" s="10"/>
      <c r="K357" s="10"/>
      <c r="L357" s="10"/>
      <c r="M357" s="10"/>
      <c r="N357" s="10"/>
      <c r="O357" s="10"/>
      <c r="P357" s="10"/>
      <c r="Q357" s="10"/>
      <c r="R357" s="10"/>
      <c r="S357" s="10"/>
      <c r="T357" s="10"/>
      <c r="U357" s="10"/>
      <c r="V357" s="10"/>
      <c r="W357" s="10"/>
      <c r="X357" s="10"/>
      <c r="Y357" s="10"/>
      <c r="Z357" s="10"/>
      <c r="AA357" s="10"/>
    </row>
    <row r="358" spans="1:27" ht="12.75" customHeight="1" x14ac:dyDescent="0.15">
      <c r="A358" s="10"/>
      <c r="B358" s="10"/>
      <c r="C358" s="10"/>
      <c r="D358" s="10"/>
      <c r="E358" s="10"/>
      <c r="F358" s="10"/>
      <c r="G358" s="10"/>
      <c r="H358" s="10"/>
      <c r="I358" s="10"/>
      <c r="J358" s="10"/>
      <c r="K358" s="10"/>
      <c r="L358" s="10"/>
      <c r="M358" s="10"/>
      <c r="N358" s="10"/>
      <c r="O358" s="10"/>
      <c r="P358" s="10"/>
      <c r="Q358" s="10"/>
      <c r="R358" s="10"/>
      <c r="S358" s="10"/>
      <c r="T358" s="10"/>
      <c r="U358" s="10"/>
      <c r="V358" s="10"/>
      <c r="W358" s="10"/>
      <c r="X358" s="10"/>
      <c r="Y358" s="10"/>
      <c r="Z358" s="10"/>
      <c r="AA358" s="10"/>
    </row>
    <row r="359" spans="1:27" ht="12.75" customHeight="1" x14ac:dyDescent="0.15">
      <c r="A359" s="10"/>
      <c r="B359" s="10"/>
      <c r="C359" s="10"/>
      <c r="D359" s="10"/>
      <c r="E359" s="10"/>
      <c r="F359" s="10"/>
      <c r="G359" s="10"/>
      <c r="H359" s="10"/>
      <c r="I359" s="10"/>
      <c r="J359" s="10"/>
      <c r="K359" s="10"/>
      <c r="L359" s="10"/>
      <c r="M359" s="10"/>
      <c r="N359" s="10"/>
      <c r="O359" s="10"/>
      <c r="P359" s="10"/>
      <c r="Q359" s="10"/>
      <c r="R359" s="10"/>
      <c r="S359" s="10"/>
      <c r="T359" s="10"/>
      <c r="U359" s="10"/>
      <c r="V359" s="10"/>
      <c r="W359" s="10"/>
      <c r="X359" s="10"/>
      <c r="Y359" s="10"/>
      <c r="Z359" s="10"/>
      <c r="AA359" s="10"/>
    </row>
    <row r="360" spans="1:27" ht="12.75" customHeight="1" x14ac:dyDescent="0.15">
      <c r="A360" s="10"/>
      <c r="B360" s="10"/>
      <c r="C360" s="10"/>
      <c r="D360" s="10"/>
      <c r="E360" s="10"/>
      <c r="F360" s="10"/>
      <c r="G360" s="10"/>
      <c r="H360" s="10"/>
      <c r="I360" s="10"/>
      <c r="J360" s="10"/>
      <c r="K360" s="10"/>
      <c r="L360" s="10"/>
      <c r="M360" s="10"/>
      <c r="N360" s="10"/>
      <c r="O360" s="10"/>
      <c r="P360" s="10"/>
      <c r="Q360" s="10"/>
      <c r="R360" s="10"/>
      <c r="S360" s="10"/>
      <c r="T360" s="10"/>
      <c r="U360" s="10"/>
      <c r="V360" s="10"/>
      <c r="W360" s="10"/>
      <c r="X360" s="10"/>
      <c r="Y360" s="10"/>
      <c r="Z360" s="10"/>
      <c r="AA360" s="10"/>
    </row>
    <row r="361" spans="1:27" ht="12.75" customHeight="1" x14ac:dyDescent="0.15">
      <c r="A361" s="10"/>
      <c r="B361" s="10"/>
      <c r="C361" s="10"/>
      <c r="D361" s="10"/>
      <c r="E361" s="10"/>
      <c r="F361" s="10"/>
      <c r="G361" s="10"/>
      <c r="H361" s="10"/>
      <c r="I361" s="10"/>
      <c r="J361" s="10"/>
      <c r="K361" s="10"/>
      <c r="L361" s="10"/>
      <c r="M361" s="10"/>
      <c r="N361" s="10"/>
      <c r="O361" s="10"/>
      <c r="P361" s="10"/>
      <c r="Q361" s="10"/>
      <c r="R361" s="10"/>
      <c r="S361" s="10"/>
      <c r="T361" s="10"/>
      <c r="U361" s="10"/>
      <c r="V361" s="10"/>
      <c r="W361" s="10"/>
      <c r="X361" s="10"/>
      <c r="Y361" s="10"/>
      <c r="Z361" s="10"/>
      <c r="AA361" s="10"/>
    </row>
    <row r="362" spans="1:27" ht="12.75" customHeight="1" x14ac:dyDescent="0.15">
      <c r="A362" s="10"/>
      <c r="B362" s="10"/>
      <c r="C362" s="10"/>
      <c r="D362" s="10"/>
      <c r="E362" s="10"/>
      <c r="F362" s="10"/>
      <c r="G362" s="10"/>
      <c r="H362" s="10"/>
      <c r="I362" s="10"/>
      <c r="J362" s="10"/>
      <c r="K362" s="10"/>
      <c r="L362" s="10"/>
      <c r="M362" s="10"/>
      <c r="N362" s="10"/>
      <c r="O362" s="10"/>
      <c r="P362" s="10"/>
      <c r="Q362" s="10"/>
      <c r="R362" s="10"/>
      <c r="S362" s="10"/>
      <c r="T362" s="10"/>
      <c r="U362" s="10"/>
      <c r="V362" s="10"/>
      <c r="W362" s="10"/>
      <c r="X362" s="10"/>
      <c r="Y362" s="10"/>
      <c r="Z362" s="10"/>
      <c r="AA362" s="10"/>
    </row>
    <row r="363" spans="1:27" ht="12.75" customHeight="1" x14ac:dyDescent="0.15">
      <c r="A363" s="10"/>
      <c r="B363" s="10"/>
      <c r="C363" s="10"/>
      <c r="D363" s="10"/>
      <c r="E363" s="10"/>
      <c r="F363" s="10"/>
      <c r="G363" s="10"/>
      <c r="H363" s="10"/>
      <c r="I363" s="10"/>
      <c r="J363" s="10"/>
      <c r="K363" s="10"/>
      <c r="L363" s="10"/>
      <c r="M363" s="10"/>
      <c r="N363" s="10"/>
      <c r="O363" s="10"/>
      <c r="P363" s="10"/>
      <c r="Q363" s="10"/>
      <c r="R363" s="10"/>
      <c r="S363" s="10"/>
      <c r="T363" s="10"/>
      <c r="U363" s="10"/>
      <c r="V363" s="10"/>
      <c r="W363" s="10"/>
      <c r="X363" s="10"/>
      <c r="Y363" s="10"/>
      <c r="Z363" s="10"/>
      <c r="AA363" s="10"/>
    </row>
    <row r="364" spans="1:27" ht="12.75" customHeight="1" x14ac:dyDescent="0.15">
      <c r="A364" s="10"/>
      <c r="B364" s="10"/>
      <c r="C364" s="10"/>
      <c r="D364" s="10"/>
      <c r="E364" s="10"/>
      <c r="F364" s="10"/>
      <c r="G364" s="10"/>
      <c r="H364" s="10"/>
      <c r="I364" s="10"/>
      <c r="J364" s="10"/>
      <c r="K364" s="10"/>
      <c r="L364" s="10"/>
      <c r="M364" s="10"/>
      <c r="N364" s="10"/>
      <c r="O364" s="10"/>
      <c r="P364" s="10"/>
      <c r="Q364" s="10"/>
      <c r="R364" s="10"/>
      <c r="S364" s="10"/>
      <c r="T364" s="10"/>
      <c r="U364" s="10"/>
      <c r="V364" s="10"/>
      <c r="W364" s="10"/>
      <c r="X364" s="10"/>
      <c r="Y364" s="10"/>
      <c r="Z364" s="10"/>
      <c r="AA364" s="10"/>
    </row>
    <row r="365" spans="1:27" ht="12.75" customHeight="1" x14ac:dyDescent="0.15">
      <c r="A365" s="10"/>
      <c r="B365" s="10"/>
      <c r="C365" s="10"/>
      <c r="D365" s="10"/>
      <c r="E365" s="10"/>
      <c r="F365" s="10"/>
      <c r="G365" s="10"/>
      <c r="H365" s="10"/>
      <c r="I365" s="10"/>
      <c r="J365" s="10"/>
      <c r="K365" s="10"/>
      <c r="L365" s="10"/>
      <c r="M365" s="10"/>
      <c r="N365" s="10"/>
      <c r="O365" s="10"/>
      <c r="P365" s="10"/>
      <c r="Q365" s="10"/>
      <c r="R365" s="10"/>
      <c r="S365" s="10"/>
      <c r="T365" s="10"/>
      <c r="U365" s="10"/>
      <c r="V365" s="10"/>
      <c r="W365" s="10"/>
      <c r="X365" s="10"/>
      <c r="Y365" s="10"/>
      <c r="Z365" s="10"/>
      <c r="AA365" s="10"/>
    </row>
    <row r="366" spans="1:27" ht="12.75" customHeight="1" x14ac:dyDescent="0.15">
      <c r="A366" s="10"/>
      <c r="B366" s="10"/>
      <c r="C366" s="10"/>
      <c r="D366" s="10"/>
      <c r="E366" s="10"/>
      <c r="F366" s="10"/>
      <c r="G366" s="10"/>
      <c r="H366" s="10"/>
      <c r="I366" s="10"/>
      <c r="J366" s="10"/>
      <c r="K366" s="10"/>
      <c r="L366" s="10"/>
      <c r="M366" s="10"/>
      <c r="N366" s="10"/>
      <c r="O366" s="10"/>
      <c r="P366" s="10"/>
      <c r="Q366" s="10"/>
      <c r="R366" s="10"/>
      <c r="S366" s="10"/>
      <c r="T366" s="10"/>
      <c r="U366" s="10"/>
      <c r="V366" s="10"/>
      <c r="W366" s="10"/>
      <c r="X366" s="10"/>
      <c r="Y366" s="10"/>
      <c r="Z366" s="10"/>
      <c r="AA366" s="10"/>
    </row>
    <row r="367" spans="1:27" ht="12.75" customHeight="1" x14ac:dyDescent="0.15">
      <c r="A367" s="10"/>
      <c r="B367" s="10"/>
      <c r="C367" s="10"/>
      <c r="D367" s="10"/>
      <c r="E367" s="10"/>
      <c r="F367" s="10"/>
      <c r="G367" s="10"/>
      <c r="H367" s="10"/>
      <c r="I367" s="10"/>
      <c r="J367" s="10"/>
      <c r="K367" s="10"/>
      <c r="L367" s="10"/>
      <c r="M367" s="10"/>
      <c r="N367" s="10"/>
      <c r="O367" s="10"/>
      <c r="P367" s="10"/>
      <c r="Q367" s="10"/>
      <c r="R367" s="10"/>
      <c r="S367" s="10"/>
      <c r="T367" s="10"/>
      <c r="U367" s="10"/>
      <c r="V367" s="10"/>
      <c r="W367" s="10"/>
      <c r="X367" s="10"/>
      <c r="Y367" s="10"/>
      <c r="Z367" s="10"/>
      <c r="AA367" s="10"/>
    </row>
    <row r="368" spans="1:27" ht="12.75" customHeight="1" x14ac:dyDescent="0.15">
      <c r="A368" s="10"/>
      <c r="B368" s="10"/>
      <c r="C368" s="10"/>
      <c r="D368" s="10"/>
      <c r="E368" s="10"/>
      <c r="F368" s="10"/>
      <c r="G368" s="10"/>
      <c r="H368" s="10"/>
      <c r="I368" s="10"/>
      <c r="J368" s="10"/>
      <c r="K368" s="10"/>
      <c r="L368" s="10"/>
      <c r="M368" s="10"/>
      <c r="N368" s="10"/>
      <c r="O368" s="10"/>
      <c r="P368" s="10"/>
      <c r="Q368" s="10"/>
      <c r="R368" s="10"/>
      <c r="S368" s="10"/>
      <c r="T368" s="10"/>
      <c r="U368" s="10"/>
      <c r="V368" s="10"/>
      <c r="W368" s="10"/>
      <c r="X368" s="10"/>
      <c r="Y368" s="10"/>
      <c r="Z368" s="10"/>
      <c r="AA368" s="10"/>
    </row>
    <row r="369" spans="1:27" ht="12.75" customHeight="1" x14ac:dyDescent="0.15">
      <c r="A369" s="10"/>
      <c r="B369" s="10"/>
      <c r="C369" s="10"/>
      <c r="D369" s="10"/>
      <c r="E369" s="10"/>
      <c r="F369" s="10"/>
      <c r="G369" s="10"/>
      <c r="H369" s="10"/>
      <c r="I369" s="10"/>
      <c r="J369" s="10"/>
      <c r="K369" s="10"/>
      <c r="L369" s="10"/>
      <c r="M369" s="10"/>
      <c r="N369" s="10"/>
      <c r="O369" s="10"/>
      <c r="P369" s="10"/>
      <c r="Q369" s="10"/>
      <c r="R369" s="10"/>
      <c r="S369" s="10"/>
      <c r="T369" s="10"/>
      <c r="U369" s="10"/>
      <c r="V369" s="10"/>
      <c r="W369" s="10"/>
      <c r="X369" s="10"/>
      <c r="Y369" s="10"/>
      <c r="Z369" s="10"/>
      <c r="AA369" s="10"/>
    </row>
    <row r="370" spans="1:27" ht="12.75" customHeight="1" x14ac:dyDescent="0.15">
      <c r="A370" s="10"/>
      <c r="B370" s="10"/>
      <c r="C370" s="10"/>
      <c r="D370" s="10"/>
      <c r="E370" s="10"/>
      <c r="F370" s="10"/>
      <c r="G370" s="10"/>
      <c r="H370" s="10"/>
      <c r="I370" s="10"/>
      <c r="J370" s="10"/>
      <c r="K370" s="10"/>
      <c r="L370" s="10"/>
      <c r="M370" s="10"/>
      <c r="N370" s="10"/>
      <c r="O370" s="10"/>
      <c r="P370" s="10"/>
      <c r="Q370" s="10"/>
      <c r="R370" s="10"/>
      <c r="S370" s="10"/>
      <c r="T370" s="10"/>
      <c r="U370" s="10"/>
      <c r="V370" s="10"/>
      <c r="W370" s="10"/>
      <c r="X370" s="10"/>
      <c r="Y370" s="10"/>
      <c r="Z370" s="10"/>
      <c r="AA370" s="10"/>
    </row>
    <row r="371" spans="1:27" ht="12.75" customHeight="1" x14ac:dyDescent="0.15">
      <c r="A371" s="10"/>
      <c r="B371" s="10"/>
      <c r="C371" s="10"/>
      <c r="D371" s="10"/>
      <c r="E371" s="10"/>
      <c r="F371" s="10"/>
      <c r="G371" s="10"/>
      <c r="H371" s="10"/>
      <c r="I371" s="10"/>
      <c r="J371" s="10"/>
      <c r="K371" s="10"/>
      <c r="L371" s="10"/>
      <c r="M371" s="10"/>
      <c r="N371" s="10"/>
      <c r="O371" s="10"/>
      <c r="P371" s="10"/>
      <c r="Q371" s="10"/>
      <c r="R371" s="10"/>
      <c r="S371" s="10"/>
      <c r="T371" s="10"/>
      <c r="U371" s="10"/>
      <c r="V371" s="10"/>
      <c r="W371" s="10"/>
      <c r="X371" s="10"/>
      <c r="Y371" s="10"/>
      <c r="Z371" s="10"/>
      <c r="AA371" s="10"/>
    </row>
    <row r="372" spans="1:27" ht="12.75" customHeight="1" x14ac:dyDescent="0.15">
      <c r="A372" s="10"/>
      <c r="B372" s="10"/>
      <c r="C372" s="10"/>
      <c r="D372" s="10"/>
      <c r="E372" s="10"/>
      <c r="F372" s="10"/>
      <c r="G372" s="10"/>
      <c r="H372" s="10"/>
      <c r="I372" s="10"/>
      <c r="J372" s="10"/>
      <c r="K372" s="10"/>
      <c r="L372" s="10"/>
      <c r="M372" s="10"/>
      <c r="N372" s="10"/>
      <c r="O372" s="10"/>
      <c r="P372" s="10"/>
      <c r="Q372" s="10"/>
      <c r="R372" s="10"/>
      <c r="S372" s="10"/>
      <c r="T372" s="10"/>
      <c r="U372" s="10"/>
      <c r="V372" s="10"/>
      <c r="W372" s="10"/>
      <c r="X372" s="10"/>
      <c r="Y372" s="10"/>
      <c r="Z372" s="10"/>
      <c r="AA372" s="10"/>
    </row>
    <row r="373" spans="1:27" ht="12.75" customHeight="1" x14ac:dyDescent="0.15">
      <c r="A373" s="10"/>
      <c r="B373" s="10"/>
      <c r="C373" s="10"/>
      <c r="D373" s="10"/>
      <c r="E373" s="10"/>
      <c r="F373" s="10"/>
      <c r="G373" s="10"/>
      <c r="H373" s="10"/>
      <c r="I373" s="10"/>
      <c r="J373" s="10"/>
      <c r="K373" s="10"/>
      <c r="L373" s="10"/>
      <c r="M373" s="10"/>
      <c r="N373" s="10"/>
      <c r="O373" s="10"/>
      <c r="P373" s="10"/>
      <c r="Q373" s="10"/>
      <c r="R373" s="10"/>
      <c r="S373" s="10"/>
      <c r="T373" s="10"/>
      <c r="U373" s="10"/>
      <c r="V373" s="10"/>
      <c r="W373" s="10"/>
      <c r="X373" s="10"/>
      <c r="Y373" s="10"/>
      <c r="Z373" s="10"/>
      <c r="AA373" s="10"/>
    </row>
    <row r="374" spans="1:27" ht="12.75" customHeight="1" x14ac:dyDescent="0.15">
      <c r="A374" s="10"/>
      <c r="B374" s="10"/>
      <c r="C374" s="10"/>
      <c r="D374" s="10"/>
      <c r="E374" s="10"/>
      <c r="F374" s="10"/>
      <c r="G374" s="10"/>
      <c r="H374" s="10"/>
      <c r="I374" s="10"/>
      <c r="J374" s="10"/>
      <c r="K374" s="10"/>
      <c r="L374" s="10"/>
      <c r="M374" s="10"/>
      <c r="N374" s="10"/>
      <c r="O374" s="10"/>
      <c r="P374" s="10"/>
      <c r="Q374" s="10"/>
      <c r="R374" s="10"/>
      <c r="S374" s="10"/>
      <c r="T374" s="10"/>
      <c r="U374" s="10"/>
      <c r="V374" s="10"/>
      <c r="W374" s="10"/>
      <c r="X374" s="10"/>
      <c r="Y374" s="10"/>
      <c r="Z374" s="10"/>
      <c r="AA374" s="10"/>
    </row>
    <row r="375" spans="1:27" ht="12.75" customHeight="1" x14ac:dyDescent="0.15">
      <c r="A375" s="10"/>
      <c r="B375" s="10"/>
      <c r="C375" s="10"/>
      <c r="D375" s="10"/>
      <c r="E375" s="10"/>
      <c r="F375" s="10"/>
      <c r="G375" s="10"/>
      <c r="H375" s="10"/>
      <c r="I375" s="10"/>
      <c r="J375" s="10"/>
      <c r="K375" s="10"/>
      <c r="L375" s="10"/>
      <c r="M375" s="10"/>
      <c r="N375" s="10"/>
      <c r="O375" s="10"/>
      <c r="P375" s="10"/>
      <c r="Q375" s="10"/>
      <c r="R375" s="10"/>
      <c r="S375" s="10"/>
      <c r="T375" s="10"/>
      <c r="U375" s="10"/>
      <c r="V375" s="10"/>
      <c r="W375" s="10"/>
      <c r="X375" s="10"/>
      <c r="Y375" s="10"/>
      <c r="Z375" s="10"/>
      <c r="AA375" s="10"/>
    </row>
    <row r="376" spans="1:27" ht="12.75" customHeight="1" x14ac:dyDescent="0.15">
      <c r="A376" s="10"/>
      <c r="B376" s="10"/>
      <c r="C376" s="10"/>
      <c r="D376" s="10"/>
      <c r="E376" s="10"/>
      <c r="F376" s="10"/>
      <c r="G376" s="10"/>
      <c r="H376" s="10"/>
      <c r="I376" s="10"/>
      <c r="J376" s="10"/>
      <c r="K376" s="10"/>
      <c r="L376" s="10"/>
      <c r="M376" s="10"/>
      <c r="N376" s="10"/>
      <c r="O376" s="10"/>
      <c r="P376" s="10"/>
      <c r="Q376" s="10"/>
      <c r="R376" s="10"/>
      <c r="S376" s="10"/>
      <c r="T376" s="10"/>
      <c r="U376" s="10"/>
      <c r="V376" s="10"/>
      <c r="W376" s="10"/>
      <c r="X376" s="10"/>
      <c r="Y376" s="10"/>
      <c r="Z376" s="10"/>
      <c r="AA376" s="10"/>
    </row>
    <row r="377" spans="1:27" ht="12.75" customHeight="1" x14ac:dyDescent="0.15">
      <c r="A377" s="10"/>
      <c r="B377" s="10"/>
      <c r="C377" s="10"/>
      <c r="D377" s="10"/>
      <c r="E377" s="10"/>
      <c r="F377" s="10"/>
      <c r="G377" s="10"/>
      <c r="H377" s="10"/>
      <c r="I377" s="10"/>
      <c r="J377" s="10"/>
      <c r="K377" s="10"/>
      <c r="L377" s="10"/>
      <c r="M377" s="10"/>
      <c r="N377" s="10"/>
      <c r="O377" s="10"/>
      <c r="P377" s="10"/>
      <c r="Q377" s="10"/>
      <c r="R377" s="10"/>
      <c r="S377" s="10"/>
      <c r="T377" s="10"/>
      <c r="U377" s="10"/>
      <c r="V377" s="10"/>
      <c r="W377" s="10"/>
      <c r="X377" s="10"/>
      <c r="Y377" s="10"/>
      <c r="Z377" s="10"/>
      <c r="AA377" s="10"/>
    </row>
    <row r="378" spans="1:27" ht="12.75" customHeight="1" x14ac:dyDescent="0.15">
      <c r="A378" s="10"/>
      <c r="B378" s="10"/>
      <c r="C378" s="10"/>
      <c r="D378" s="10"/>
      <c r="E378" s="10"/>
      <c r="F378" s="10"/>
      <c r="G378" s="10"/>
      <c r="H378" s="10"/>
      <c r="I378" s="10"/>
      <c r="J378" s="10"/>
      <c r="K378" s="10"/>
      <c r="L378" s="10"/>
      <c r="M378" s="10"/>
      <c r="N378" s="10"/>
      <c r="O378" s="10"/>
      <c r="P378" s="10"/>
      <c r="Q378" s="10"/>
      <c r="R378" s="10"/>
      <c r="S378" s="10"/>
      <c r="T378" s="10"/>
      <c r="U378" s="10"/>
      <c r="V378" s="10"/>
      <c r="W378" s="10"/>
      <c r="X378" s="10"/>
      <c r="Y378" s="10"/>
      <c r="Z378" s="10"/>
      <c r="AA378" s="10"/>
    </row>
    <row r="379" spans="1:27" ht="12.75" customHeight="1" x14ac:dyDescent="0.15">
      <c r="A379" s="10"/>
      <c r="B379" s="10"/>
      <c r="C379" s="10"/>
      <c r="D379" s="10"/>
      <c r="E379" s="10"/>
      <c r="F379" s="10"/>
      <c r="G379" s="10"/>
      <c r="H379" s="10"/>
      <c r="I379" s="10"/>
      <c r="J379" s="10"/>
      <c r="K379" s="10"/>
      <c r="L379" s="10"/>
      <c r="M379" s="10"/>
      <c r="N379" s="10"/>
      <c r="O379" s="10"/>
      <c r="P379" s="10"/>
      <c r="Q379" s="10"/>
      <c r="R379" s="10"/>
      <c r="S379" s="10"/>
      <c r="T379" s="10"/>
      <c r="U379" s="10"/>
      <c r="V379" s="10"/>
      <c r="W379" s="10"/>
      <c r="X379" s="10"/>
      <c r="Y379" s="10"/>
      <c r="Z379" s="10"/>
      <c r="AA379" s="10"/>
    </row>
    <row r="380" spans="1:27" ht="12.75" customHeight="1" x14ac:dyDescent="0.15">
      <c r="A380" s="10"/>
      <c r="B380" s="10"/>
      <c r="C380" s="10"/>
      <c r="D380" s="10"/>
      <c r="E380" s="10"/>
      <c r="F380" s="10"/>
      <c r="G380" s="10"/>
      <c r="H380" s="10"/>
      <c r="I380" s="10"/>
      <c r="J380" s="10"/>
      <c r="K380" s="10"/>
      <c r="L380" s="10"/>
      <c r="M380" s="10"/>
      <c r="N380" s="10"/>
      <c r="O380" s="10"/>
      <c r="P380" s="10"/>
      <c r="Q380" s="10"/>
      <c r="R380" s="10"/>
      <c r="S380" s="10"/>
      <c r="T380" s="10"/>
      <c r="U380" s="10"/>
      <c r="V380" s="10"/>
      <c r="W380" s="10"/>
      <c r="X380" s="10"/>
      <c r="Y380" s="10"/>
      <c r="Z380" s="10"/>
      <c r="AA380" s="10"/>
    </row>
    <row r="381" spans="1:27" ht="12.75" customHeight="1" x14ac:dyDescent="0.15">
      <c r="A381" s="10"/>
      <c r="B381" s="10"/>
      <c r="C381" s="10"/>
      <c r="D381" s="10"/>
      <c r="E381" s="10"/>
      <c r="F381" s="10"/>
      <c r="G381" s="10"/>
      <c r="H381" s="10"/>
      <c r="I381" s="10"/>
      <c r="J381" s="10"/>
      <c r="K381" s="10"/>
      <c r="L381" s="10"/>
      <c r="M381" s="10"/>
      <c r="N381" s="10"/>
      <c r="O381" s="10"/>
      <c r="P381" s="10"/>
      <c r="Q381" s="10"/>
      <c r="R381" s="10"/>
      <c r="S381" s="10"/>
      <c r="T381" s="10"/>
      <c r="U381" s="10"/>
      <c r="V381" s="10"/>
      <c r="W381" s="10"/>
      <c r="X381" s="10"/>
      <c r="Y381" s="10"/>
      <c r="Z381" s="10"/>
      <c r="AA381" s="10"/>
    </row>
    <row r="382" spans="1:27" ht="12.75" customHeight="1" x14ac:dyDescent="0.15">
      <c r="A382" s="10"/>
      <c r="B382" s="10"/>
      <c r="C382" s="10"/>
      <c r="D382" s="10"/>
      <c r="E382" s="10"/>
      <c r="F382" s="10"/>
      <c r="G382" s="10"/>
      <c r="H382" s="10"/>
      <c r="I382" s="10"/>
      <c r="J382" s="10"/>
      <c r="K382" s="10"/>
      <c r="L382" s="10"/>
      <c r="M382" s="10"/>
      <c r="N382" s="10"/>
      <c r="O382" s="10"/>
      <c r="P382" s="10"/>
      <c r="Q382" s="10"/>
      <c r="R382" s="10"/>
      <c r="S382" s="10"/>
      <c r="T382" s="10"/>
      <c r="U382" s="10"/>
      <c r="V382" s="10"/>
      <c r="W382" s="10"/>
      <c r="X382" s="10"/>
      <c r="Y382" s="10"/>
      <c r="Z382" s="10"/>
      <c r="AA382" s="10"/>
    </row>
    <row r="383" spans="1:27" ht="12.75" customHeight="1" x14ac:dyDescent="0.15">
      <c r="A383" s="10"/>
      <c r="B383" s="10"/>
      <c r="C383" s="10"/>
      <c r="D383" s="10"/>
      <c r="E383" s="10"/>
      <c r="F383" s="10"/>
      <c r="G383" s="10"/>
      <c r="H383" s="10"/>
      <c r="I383" s="10"/>
      <c r="J383" s="10"/>
      <c r="K383" s="10"/>
      <c r="L383" s="10"/>
      <c r="M383" s="10"/>
      <c r="N383" s="10"/>
      <c r="O383" s="10"/>
      <c r="P383" s="10"/>
      <c r="Q383" s="10"/>
      <c r="R383" s="10"/>
      <c r="S383" s="10"/>
      <c r="T383" s="10"/>
      <c r="U383" s="10"/>
      <c r="V383" s="10"/>
      <c r="W383" s="10"/>
      <c r="X383" s="10"/>
      <c r="Y383" s="10"/>
      <c r="Z383" s="10"/>
      <c r="AA383" s="10"/>
    </row>
    <row r="384" spans="1:27" ht="12.75" customHeight="1" x14ac:dyDescent="0.15">
      <c r="A384" s="10"/>
      <c r="B384" s="10"/>
      <c r="C384" s="10"/>
      <c r="D384" s="10"/>
      <c r="E384" s="10"/>
      <c r="F384" s="10"/>
      <c r="G384" s="10"/>
      <c r="H384" s="10"/>
      <c r="I384" s="10"/>
      <c r="J384" s="10"/>
      <c r="K384" s="10"/>
      <c r="L384" s="10"/>
      <c r="M384" s="10"/>
      <c r="N384" s="10"/>
      <c r="O384" s="10"/>
      <c r="P384" s="10"/>
      <c r="Q384" s="10"/>
      <c r="R384" s="10"/>
      <c r="S384" s="10"/>
      <c r="T384" s="10"/>
      <c r="U384" s="10"/>
      <c r="V384" s="10"/>
      <c r="W384" s="10"/>
      <c r="X384" s="10"/>
      <c r="Y384" s="10"/>
      <c r="Z384" s="10"/>
      <c r="AA384" s="10"/>
    </row>
    <row r="385" spans="1:27" ht="12.75" customHeight="1" x14ac:dyDescent="0.15">
      <c r="A385" s="10"/>
      <c r="B385" s="10"/>
      <c r="C385" s="10"/>
      <c r="D385" s="10"/>
      <c r="E385" s="10"/>
      <c r="F385" s="10"/>
      <c r="G385" s="10"/>
      <c r="H385" s="10"/>
      <c r="I385" s="10"/>
      <c r="J385" s="10"/>
      <c r="K385" s="10"/>
      <c r="L385" s="10"/>
      <c r="M385" s="10"/>
      <c r="N385" s="10"/>
      <c r="O385" s="10"/>
      <c r="P385" s="10"/>
      <c r="Q385" s="10"/>
      <c r="R385" s="10"/>
      <c r="S385" s="10"/>
      <c r="T385" s="10"/>
      <c r="U385" s="10"/>
      <c r="V385" s="10"/>
      <c r="W385" s="10"/>
      <c r="X385" s="10"/>
      <c r="Y385" s="10"/>
      <c r="Z385" s="10"/>
      <c r="AA385" s="10"/>
    </row>
    <row r="386" spans="1:27" ht="12.75" customHeight="1" x14ac:dyDescent="0.15">
      <c r="A386" s="10"/>
      <c r="B386" s="10"/>
      <c r="C386" s="10"/>
      <c r="D386" s="10"/>
      <c r="E386" s="10"/>
      <c r="F386" s="10"/>
      <c r="G386" s="10"/>
      <c r="H386" s="10"/>
      <c r="I386" s="10"/>
      <c r="J386" s="10"/>
      <c r="K386" s="10"/>
      <c r="L386" s="10"/>
      <c r="M386" s="10"/>
      <c r="N386" s="10"/>
      <c r="O386" s="10"/>
      <c r="P386" s="10"/>
      <c r="Q386" s="10"/>
      <c r="R386" s="10"/>
      <c r="S386" s="10"/>
      <c r="T386" s="10"/>
      <c r="U386" s="10"/>
      <c r="V386" s="10"/>
      <c r="W386" s="10"/>
      <c r="X386" s="10"/>
      <c r="Y386" s="10"/>
      <c r="Z386" s="10"/>
      <c r="AA386" s="10"/>
    </row>
    <row r="387" spans="1:27" ht="12.75" customHeight="1" x14ac:dyDescent="0.15">
      <c r="A387" s="10"/>
      <c r="B387" s="10"/>
      <c r="C387" s="10"/>
      <c r="D387" s="10"/>
      <c r="E387" s="10"/>
      <c r="F387" s="10"/>
      <c r="G387" s="10"/>
      <c r="H387" s="10"/>
      <c r="I387" s="10"/>
      <c r="J387" s="10"/>
      <c r="K387" s="10"/>
      <c r="L387" s="10"/>
      <c r="M387" s="10"/>
      <c r="N387" s="10"/>
      <c r="O387" s="10"/>
      <c r="P387" s="10"/>
      <c r="Q387" s="10"/>
      <c r="R387" s="10"/>
      <c r="S387" s="10"/>
      <c r="T387" s="10"/>
      <c r="U387" s="10"/>
      <c r="V387" s="10"/>
      <c r="W387" s="10"/>
      <c r="X387" s="10"/>
      <c r="Y387" s="10"/>
      <c r="Z387" s="10"/>
      <c r="AA387" s="10"/>
    </row>
    <row r="388" spans="1:27" ht="12.75" customHeight="1" x14ac:dyDescent="0.15">
      <c r="A388" s="10"/>
      <c r="B388" s="10"/>
      <c r="C388" s="10"/>
      <c r="D388" s="10"/>
      <c r="E388" s="10"/>
      <c r="F388" s="10"/>
      <c r="G388" s="10"/>
      <c r="H388" s="10"/>
      <c r="I388" s="10"/>
      <c r="J388" s="10"/>
      <c r="K388" s="10"/>
      <c r="L388" s="10"/>
      <c r="M388" s="10"/>
      <c r="N388" s="10"/>
      <c r="O388" s="10"/>
      <c r="P388" s="10"/>
      <c r="Q388" s="10"/>
      <c r="R388" s="10"/>
      <c r="S388" s="10"/>
      <c r="T388" s="10"/>
      <c r="U388" s="10"/>
      <c r="V388" s="10"/>
      <c r="W388" s="10"/>
      <c r="X388" s="10"/>
      <c r="Y388" s="10"/>
      <c r="Z388" s="10"/>
      <c r="AA388" s="10"/>
    </row>
    <row r="389" spans="1:27" ht="12.75" customHeight="1" x14ac:dyDescent="0.15">
      <c r="A389" s="10"/>
      <c r="B389" s="10"/>
      <c r="C389" s="10"/>
      <c r="D389" s="10"/>
      <c r="E389" s="10"/>
      <c r="F389" s="10"/>
      <c r="G389" s="10"/>
      <c r="H389" s="10"/>
      <c r="I389" s="10"/>
      <c r="J389" s="10"/>
      <c r="K389" s="10"/>
      <c r="L389" s="10"/>
      <c r="M389" s="10"/>
      <c r="N389" s="10"/>
      <c r="O389" s="10"/>
      <c r="P389" s="10"/>
      <c r="Q389" s="10"/>
      <c r="R389" s="10"/>
      <c r="S389" s="10"/>
      <c r="T389" s="10"/>
      <c r="U389" s="10"/>
      <c r="V389" s="10"/>
      <c r="W389" s="10"/>
      <c r="X389" s="10"/>
      <c r="Y389" s="10"/>
      <c r="Z389" s="10"/>
      <c r="AA389" s="10"/>
    </row>
    <row r="390" spans="1:27" ht="12.75" customHeight="1" x14ac:dyDescent="0.15">
      <c r="A390" s="10"/>
      <c r="B390" s="10"/>
      <c r="C390" s="10"/>
      <c r="D390" s="10"/>
      <c r="E390" s="10"/>
      <c r="F390" s="10"/>
      <c r="G390" s="10"/>
      <c r="H390" s="10"/>
      <c r="I390" s="10"/>
      <c r="J390" s="10"/>
      <c r="K390" s="10"/>
      <c r="L390" s="10"/>
      <c r="M390" s="10"/>
      <c r="N390" s="10"/>
      <c r="O390" s="10"/>
      <c r="P390" s="10"/>
      <c r="Q390" s="10"/>
      <c r="R390" s="10"/>
      <c r="S390" s="10"/>
      <c r="T390" s="10"/>
      <c r="U390" s="10"/>
      <c r="V390" s="10"/>
      <c r="W390" s="10"/>
      <c r="X390" s="10"/>
      <c r="Y390" s="10"/>
      <c r="Z390" s="10"/>
      <c r="AA390" s="10"/>
    </row>
    <row r="391" spans="1:27" ht="12.75" customHeight="1" x14ac:dyDescent="0.15">
      <c r="A391" s="10"/>
      <c r="B391" s="10"/>
      <c r="C391" s="10"/>
      <c r="D391" s="10"/>
      <c r="E391" s="10"/>
      <c r="F391" s="10"/>
      <c r="G391" s="10"/>
      <c r="H391" s="10"/>
      <c r="I391" s="10"/>
      <c r="J391" s="10"/>
      <c r="K391" s="10"/>
      <c r="L391" s="10"/>
      <c r="M391" s="10"/>
      <c r="N391" s="10"/>
      <c r="O391" s="10"/>
      <c r="P391" s="10"/>
      <c r="Q391" s="10"/>
      <c r="R391" s="10"/>
      <c r="S391" s="10"/>
      <c r="T391" s="10"/>
      <c r="U391" s="10"/>
      <c r="V391" s="10"/>
      <c r="W391" s="10"/>
      <c r="X391" s="10"/>
      <c r="Y391" s="10"/>
      <c r="Z391" s="10"/>
      <c r="AA391" s="10"/>
    </row>
    <row r="392" spans="1:27" ht="12.75" customHeight="1" x14ac:dyDescent="0.15">
      <c r="A392" s="10"/>
      <c r="B392" s="10"/>
      <c r="C392" s="10"/>
      <c r="D392" s="10"/>
      <c r="E392" s="10"/>
      <c r="F392" s="10"/>
      <c r="G392" s="10"/>
      <c r="H392" s="10"/>
      <c r="I392" s="10"/>
      <c r="J392" s="10"/>
      <c r="K392" s="10"/>
      <c r="L392" s="10"/>
      <c r="M392" s="10"/>
      <c r="N392" s="10"/>
      <c r="O392" s="10"/>
      <c r="P392" s="10"/>
      <c r="Q392" s="10"/>
      <c r="R392" s="10"/>
      <c r="S392" s="10"/>
      <c r="T392" s="10"/>
      <c r="U392" s="10"/>
      <c r="V392" s="10"/>
      <c r="W392" s="10"/>
      <c r="X392" s="10"/>
      <c r="Y392" s="10"/>
      <c r="Z392" s="10"/>
      <c r="AA392" s="10"/>
    </row>
    <row r="393" spans="1:27" ht="12.75" customHeight="1" x14ac:dyDescent="0.15">
      <c r="A393" s="10"/>
      <c r="B393" s="10"/>
      <c r="C393" s="10"/>
      <c r="D393" s="10"/>
      <c r="E393" s="10"/>
      <c r="F393" s="10"/>
      <c r="G393" s="10"/>
      <c r="H393" s="10"/>
      <c r="I393" s="10"/>
      <c r="J393" s="10"/>
      <c r="K393" s="10"/>
      <c r="L393" s="10"/>
      <c r="M393" s="10"/>
      <c r="N393" s="10"/>
      <c r="O393" s="10"/>
      <c r="P393" s="10"/>
      <c r="Q393" s="10"/>
      <c r="R393" s="10"/>
      <c r="S393" s="10"/>
      <c r="T393" s="10"/>
      <c r="U393" s="10"/>
      <c r="V393" s="10"/>
      <c r="W393" s="10"/>
      <c r="X393" s="10"/>
      <c r="Y393" s="10"/>
      <c r="Z393" s="10"/>
      <c r="AA393" s="10"/>
    </row>
    <row r="394" spans="1:27" ht="12.75" customHeight="1" x14ac:dyDescent="0.15">
      <c r="A394" s="10"/>
      <c r="B394" s="10"/>
      <c r="C394" s="10"/>
      <c r="D394" s="10"/>
      <c r="E394" s="10"/>
      <c r="F394" s="10"/>
      <c r="G394" s="10"/>
      <c r="H394" s="10"/>
      <c r="I394" s="10"/>
      <c r="J394" s="10"/>
      <c r="K394" s="10"/>
      <c r="L394" s="10"/>
      <c r="M394" s="10"/>
      <c r="N394" s="10"/>
      <c r="O394" s="10"/>
      <c r="P394" s="10"/>
      <c r="Q394" s="10"/>
      <c r="R394" s="10"/>
      <c r="S394" s="10"/>
      <c r="T394" s="10"/>
      <c r="U394" s="10"/>
      <c r="V394" s="10"/>
      <c r="W394" s="10"/>
      <c r="X394" s="10"/>
      <c r="Y394" s="10"/>
      <c r="Z394" s="10"/>
      <c r="AA394" s="10"/>
    </row>
    <row r="395" spans="1:27" ht="12.75" customHeight="1" x14ac:dyDescent="0.15">
      <c r="A395" s="10"/>
      <c r="B395" s="10"/>
      <c r="C395" s="10"/>
      <c r="D395" s="10"/>
      <c r="E395" s="10"/>
      <c r="F395" s="10"/>
      <c r="G395" s="10"/>
      <c r="H395" s="10"/>
      <c r="I395" s="10"/>
      <c r="J395" s="10"/>
      <c r="K395" s="10"/>
      <c r="L395" s="10"/>
      <c r="M395" s="10"/>
      <c r="N395" s="10"/>
      <c r="O395" s="10"/>
      <c r="P395" s="10"/>
      <c r="Q395" s="10"/>
      <c r="R395" s="10"/>
      <c r="S395" s="10"/>
      <c r="T395" s="10"/>
      <c r="U395" s="10"/>
      <c r="V395" s="10"/>
      <c r="W395" s="10"/>
      <c r="X395" s="10"/>
      <c r="Y395" s="10"/>
      <c r="Z395" s="10"/>
      <c r="AA395" s="10"/>
    </row>
    <row r="396" spans="1:27" ht="12.75" customHeight="1" x14ac:dyDescent="0.15">
      <c r="A396" s="10"/>
      <c r="B396" s="10"/>
      <c r="C396" s="10"/>
      <c r="D396" s="10"/>
      <c r="E396" s="10"/>
      <c r="F396" s="10"/>
      <c r="G396" s="10"/>
      <c r="H396" s="10"/>
      <c r="I396" s="10"/>
      <c r="J396" s="10"/>
      <c r="K396" s="10"/>
      <c r="L396" s="10"/>
      <c r="M396" s="10"/>
      <c r="N396" s="10"/>
      <c r="O396" s="10"/>
      <c r="P396" s="10"/>
      <c r="Q396" s="10"/>
      <c r="R396" s="10"/>
      <c r="S396" s="10"/>
      <c r="T396" s="10"/>
      <c r="U396" s="10"/>
      <c r="V396" s="10"/>
      <c r="W396" s="10"/>
      <c r="X396" s="10"/>
      <c r="Y396" s="10"/>
      <c r="Z396" s="10"/>
      <c r="AA396" s="10"/>
    </row>
    <row r="397" spans="1:27" ht="12.75" customHeight="1" x14ac:dyDescent="0.15">
      <c r="A397" s="10"/>
      <c r="B397" s="10"/>
      <c r="C397" s="10"/>
      <c r="D397" s="10"/>
      <c r="E397" s="10"/>
      <c r="F397" s="10"/>
      <c r="G397" s="10"/>
      <c r="H397" s="10"/>
      <c r="I397" s="10"/>
      <c r="J397" s="10"/>
      <c r="K397" s="10"/>
      <c r="L397" s="10"/>
      <c r="M397" s="10"/>
      <c r="N397" s="10"/>
      <c r="O397" s="10"/>
      <c r="P397" s="10"/>
      <c r="Q397" s="10"/>
      <c r="R397" s="10"/>
      <c r="S397" s="10"/>
      <c r="T397" s="10"/>
      <c r="U397" s="10"/>
      <c r="V397" s="10"/>
      <c r="W397" s="10"/>
      <c r="X397" s="10"/>
      <c r="Y397" s="10"/>
      <c r="Z397" s="10"/>
      <c r="AA397" s="10"/>
    </row>
    <row r="398" spans="1:27" ht="12.75" customHeight="1" x14ac:dyDescent="0.15">
      <c r="A398" s="10"/>
      <c r="B398" s="10"/>
      <c r="C398" s="10"/>
      <c r="D398" s="10"/>
      <c r="E398" s="10"/>
      <c r="F398" s="10"/>
      <c r="G398" s="10"/>
      <c r="H398" s="10"/>
      <c r="I398" s="10"/>
      <c r="J398" s="10"/>
      <c r="K398" s="10"/>
      <c r="L398" s="10"/>
      <c r="M398" s="10"/>
      <c r="N398" s="10"/>
      <c r="O398" s="10"/>
      <c r="P398" s="10"/>
      <c r="Q398" s="10"/>
      <c r="R398" s="10"/>
      <c r="S398" s="10"/>
      <c r="T398" s="10"/>
      <c r="U398" s="10"/>
      <c r="V398" s="10"/>
      <c r="W398" s="10"/>
      <c r="X398" s="10"/>
      <c r="Y398" s="10"/>
      <c r="Z398" s="10"/>
      <c r="AA398" s="10"/>
    </row>
    <row r="399" spans="1:27" ht="12.75" customHeight="1" x14ac:dyDescent="0.15">
      <c r="A399" s="10"/>
      <c r="B399" s="10"/>
      <c r="C399" s="10"/>
      <c r="D399" s="10"/>
      <c r="E399" s="10"/>
      <c r="F399" s="10"/>
      <c r="G399" s="10"/>
      <c r="H399" s="10"/>
      <c r="I399" s="10"/>
      <c r="J399" s="10"/>
      <c r="K399" s="10"/>
      <c r="L399" s="10"/>
      <c r="M399" s="10"/>
      <c r="N399" s="10"/>
      <c r="O399" s="10"/>
      <c r="P399" s="10"/>
      <c r="Q399" s="10"/>
      <c r="R399" s="10"/>
      <c r="S399" s="10"/>
      <c r="T399" s="10"/>
      <c r="U399" s="10"/>
      <c r="V399" s="10"/>
      <c r="W399" s="10"/>
      <c r="X399" s="10"/>
      <c r="Y399" s="10"/>
      <c r="Z399" s="10"/>
      <c r="AA399" s="10"/>
    </row>
    <row r="400" spans="1:27" ht="12.75" customHeight="1" x14ac:dyDescent="0.15">
      <c r="A400" s="10"/>
      <c r="B400" s="10"/>
      <c r="C400" s="10"/>
      <c r="D400" s="10"/>
      <c r="E400" s="10"/>
      <c r="F400" s="10"/>
      <c r="G400" s="10"/>
      <c r="H400" s="10"/>
      <c r="I400" s="10"/>
      <c r="J400" s="10"/>
      <c r="K400" s="10"/>
      <c r="L400" s="10"/>
      <c r="M400" s="10"/>
      <c r="N400" s="10"/>
      <c r="O400" s="10"/>
      <c r="P400" s="10"/>
      <c r="Q400" s="10"/>
      <c r="R400" s="10"/>
      <c r="S400" s="10"/>
      <c r="T400" s="10"/>
      <c r="U400" s="10"/>
      <c r="V400" s="10"/>
      <c r="W400" s="10"/>
      <c r="X400" s="10"/>
      <c r="Y400" s="10"/>
      <c r="Z400" s="10"/>
      <c r="AA400" s="10"/>
    </row>
    <row r="401" spans="1:27" ht="12.75" customHeight="1" x14ac:dyDescent="0.15">
      <c r="A401" s="10"/>
      <c r="B401" s="10"/>
      <c r="C401" s="10"/>
      <c r="D401" s="10"/>
      <c r="E401" s="10"/>
      <c r="F401" s="10"/>
      <c r="G401" s="10"/>
      <c r="H401" s="10"/>
      <c r="I401" s="10"/>
      <c r="J401" s="10"/>
      <c r="K401" s="10"/>
      <c r="L401" s="10"/>
      <c r="M401" s="10"/>
      <c r="N401" s="10"/>
      <c r="O401" s="10"/>
      <c r="P401" s="10"/>
      <c r="Q401" s="10"/>
      <c r="R401" s="10"/>
      <c r="S401" s="10"/>
      <c r="T401" s="10"/>
      <c r="U401" s="10"/>
      <c r="V401" s="10"/>
      <c r="W401" s="10"/>
      <c r="X401" s="10"/>
      <c r="Y401" s="10"/>
      <c r="Z401" s="10"/>
      <c r="AA401" s="10"/>
    </row>
    <row r="402" spans="1:27" ht="12.75" customHeight="1" x14ac:dyDescent="0.15">
      <c r="A402" s="10"/>
      <c r="B402" s="10"/>
      <c r="C402" s="10"/>
      <c r="D402" s="10"/>
      <c r="E402" s="10"/>
      <c r="F402" s="10"/>
      <c r="G402" s="10"/>
      <c r="H402" s="10"/>
      <c r="I402" s="10"/>
      <c r="J402" s="10"/>
      <c r="K402" s="10"/>
      <c r="L402" s="10"/>
      <c r="M402" s="10"/>
      <c r="N402" s="10"/>
      <c r="O402" s="10"/>
      <c r="P402" s="10"/>
      <c r="Q402" s="10"/>
      <c r="R402" s="10"/>
      <c r="S402" s="10"/>
      <c r="T402" s="10"/>
      <c r="U402" s="10"/>
      <c r="V402" s="10"/>
      <c r="W402" s="10"/>
      <c r="X402" s="10"/>
      <c r="Y402" s="10"/>
      <c r="Z402" s="10"/>
      <c r="AA402" s="10"/>
    </row>
    <row r="403" spans="1:27" ht="12.75" customHeight="1" x14ac:dyDescent="0.15">
      <c r="A403" s="10"/>
      <c r="B403" s="10"/>
      <c r="C403" s="10"/>
      <c r="D403" s="10"/>
      <c r="E403" s="10"/>
      <c r="F403" s="10"/>
      <c r="G403" s="10"/>
      <c r="H403" s="10"/>
      <c r="I403" s="10"/>
      <c r="J403" s="10"/>
      <c r="K403" s="10"/>
      <c r="L403" s="10"/>
      <c r="M403" s="10"/>
      <c r="N403" s="10"/>
      <c r="O403" s="10"/>
      <c r="P403" s="10"/>
      <c r="Q403" s="10"/>
      <c r="R403" s="10"/>
      <c r="S403" s="10"/>
      <c r="T403" s="10"/>
      <c r="U403" s="10"/>
      <c r="V403" s="10"/>
      <c r="W403" s="10"/>
      <c r="X403" s="10"/>
      <c r="Y403" s="10"/>
      <c r="Z403" s="10"/>
      <c r="AA403" s="10"/>
    </row>
    <row r="404" spans="1:27" ht="12.75" customHeight="1" x14ac:dyDescent="0.15">
      <c r="A404" s="10"/>
      <c r="B404" s="10"/>
      <c r="C404" s="10"/>
      <c r="D404" s="10"/>
      <c r="E404" s="10"/>
      <c r="F404" s="10"/>
      <c r="G404" s="10"/>
      <c r="H404" s="10"/>
      <c r="I404" s="10"/>
      <c r="J404" s="10"/>
      <c r="K404" s="10"/>
      <c r="L404" s="10"/>
      <c r="M404" s="10"/>
      <c r="N404" s="10"/>
      <c r="O404" s="10"/>
      <c r="P404" s="10"/>
      <c r="Q404" s="10"/>
      <c r="R404" s="10"/>
      <c r="S404" s="10"/>
      <c r="T404" s="10"/>
      <c r="U404" s="10"/>
      <c r="V404" s="10"/>
      <c r="W404" s="10"/>
      <c r="X404" s="10"/>
      <c r="Y404" s="10"/>
      <c r="Z404" s="10"/>
      <c r="AA404" s="10"/>
    </row>
    <row r="405" spans="1:27" ht="12.75" customHeight="1" x14ac:dyDescent="0.15">
      <c r="A405" s="10"/>
      <c r="B405" s="10"/>
      <c r="C405" s="10"/>
      <c r="D405" s="10"/>
      <c r="E405" s="10"/>
      <c r="F405" s="10"/>
      <c r="G405" s="10"/>
      <c r="H405" s="10"/>
      <c r="I405" s="10"/>
      <c r="J405" s="10"/>
      <c r="K405" s="10"/>
      <c r="L405" s="10"/>
      <c r="M405" s="10"/>
      <c r="N405" s="10"/>
      <c r="O405" s="10"/>
      <c r="P405" s="10"/>
      <c r="Q405" s="10"/>
      <c r="R405" s="10"/>
      <c r="S405" s="10"/>
      <c r="T405" s="10"/>
      <c r="U405" s="10"/>
      <c r="V405" s="10"/>
      <c r="W405" s="10"/>
      <c r="X405" s="10"/>
      <c r="Y405" s="10"/>
      <c r="Z405" s="10"/>
      <c r="AA405" s="10"/>
    </row>
    <row r="406" spans="1:27" ht="12.75" customHeight="1" x14ac:dyDescent="0.15">
      <c r="A406" s="10"/>
      <c r="B406" s="10"/>
      <c r="C406" s="10"/>
      <c r="D406" s="10"/>
      <c r="E406" s="10"/>
      <c r="F406" s="10"/>
      <c r="G406" s="10"/>
      <c r="H406" s="10"/>
      <c r="I406" s="10"/>
      <c r="J406" s="10"/>
      <c r="K406" s="10"/>
      <c r="L406" s="10"/>
      <c r="M406" s="10"/>
      <c r="N406" s="10"/>
      <c r="O406" s="10"/>
      <c r="P406" s="10"/>
      <c r="Q406" s="10"/>
      <c r="R406" s="10"/>
      <c r="S406" s="10"/>
      <c r="T406" s="10"/>
      <c r="U406" s="10"/>
      <c r="V406" s="10"/>
      <c r="W406" s="10"/>
      <c r="X406" s="10"/>
      <c r="Y406" s="10"/>
      <c r="Z406" s="10"/>
      <c r="AA406" s="10"/>
    </row>
    <row r="407" spans="1:27" ht="12.75" customHeight="1" x14ac:dyDescent="0.15">
      <c r="A407" s="10"/>
      <c r="B407" s="10"/>
      <c r="C407" s="10"/>
      <c r="D407" s="10"/>
      <c r="E407" s="10"/>
      <c r="F407" s="10"/>
      <c r="G407" s="10"/>
      <c r="H407" s="10"/>
      <c r="I407" s="10"/>
      <c r="J407" s="10"/>
      <c r="K407" s="10"/>
      <c r="L407" s="10"/>
      <c r="M407" s="10"/>
      <c r="N407" s="10"/>
      <c r="O407" s="10"/>
      <c r="P407" s="10"/>
      <c r="Q407" s="10"/>
      <c r="R407" s="10"/>
      <c r="S407" s="10"/>
      <c r="T407" s="10"/>
      <c r="U407" s="10"/>
      <c r="V407" s="10"/>
      <c r="W407" s="10"/>
      <c r="X407" s="10"/>
      <c r="Y407" s="10"/>
      <c r="Z407" s="10"/>
      <c r="AA407" s="10"/>
    </row>
    <row r="408" spans="1:27" ht="12.75" customHeight="1" x14ac:dyDescent="0.15">
      <c r="A408" s="10"/>
      <c r="B408" s="10"/>
      <c r="C408" s="10"/>
      <c r="D408" s="10"/>
      <c r="E408" s="10"/>
      <c r="F408" s="10"/>
      <c r="G408" s="10"/>
      <c r="H408" s="10"/>
      <c r="I408" s="10"/>
      <c r="J408" s="10"/>
      <c r="K408" s="10"/>
      <c r="L408" s="10"/>
      <c r="M408" s="10"/>
      <c r="N408" s="10"/>
      <c r="O408" s="10"/>
      <c r="P408" s="10"/>
      <c r="Q408" s="10"/>
      <c r="R408" s="10"/>
      <c r="S408" s="10"/>
      <c r="T408" s="10"/>
      <c r="U408" s="10"/>
      <c r="V408" s="10"/>
      <c r="W408" s="10"/>
      <c r="X408" s="10"/>
      <c r="Y408" s="10"/>
      <c r="Z408" s="10"/>
      <c r="AA408" s="10"/>
    </row>
    <row r="409" spans="1:27" ht="12.75" customHeight="1" x14ac:dyDescent="0.15">
      <c r="A409" s="10"/>
      <c r="B409" s="10"/>
      <c r="C409" s="10"/>
      <c r="D409" s="10"/>
      <c r="E409" s="10"/>
      <c r="F409" s="10"/>
      <c r="G409" s="10"/>
      <c r="H409" s="10"/>
      <c r="I409" s="10"/>
      <c r="J409" s="10"/>
      <c r="K409" s="10"/>
      <c r="L409" s="10"/>
      <c r="M409" s="10"/>
      <c r="N409" s="10"/>
      <c r="O409" s="10"/>
      <c r="P409" s="10"/>
      <c r="Q409" s="10"/>
      <c r="R409" s="10"/>
      <c r="S409" s="10"/>
      <c r="T409" s="10"/>
      <c r="U409" s="10"/>
      <c r="V409" s="10"/>
      <c r="W409" s="10"/>
      <c r="X409" s="10"/>
      <c r="Y409" s="10"/>
      <c r="Z409" s="10"/>
      <c r="AA409" s="10"/>
    </row>
    <row r="410" spans="1:27" ht="12.75" customHeight="1" x14ac:dyDescent="0.15">
      <c r="A410" s="10"/>
      <c r="B410" s="10"/>
      <c r="C410" s="10"/>
      <c r="D410" s="10"/>
      <c r="E410" s="10"/>
      <c r="F410" s="10"/>
      <c r="G410" s="10"/>
      <c r="H410" s="10"/>
      <c r="I410" s="10"/>
      <c r="J410" s="10"/>
      <c r="K410" s="10"/>
      <c r="L410" s="10"/>
      <c r="M410" s="10"/>
      <c r="N410" s="10"/>
      <c r="O410" s="10"/>
      <c r="P410" s="10"/>
      <c r="Q410" s="10"/>
      <c r="R410" s="10"/>
      <c r="S410" s="10"/>
      <c r="T410" s="10"/>
      <c r="U410" s="10"/>
      <c r="V410" s="10"/>
      <c r="W410" s="10"/>
      <c r="X410" s="10"/>
      <c r="Y410" s="10"/>
      <c r="Z410" s="10"/>
      <c r="AA410" s="10"/>
    </row>
    <row r="411" spans="1:27" ht="12.75" customHeight="1" x14ac:dyDescent="0.15">
      <c r="A411" s="10"/>
      <c r="B411" s="10"/>
      <c r="C411" s="10"/>
      <c r="D411" s="10"/>
      <c r="E411" s="10"/>
      <c r="F411" s="10"/>
      <c r="G411" s="10"/>
      <c r="H411" s="10"/>
      <c r="I411" s="10"/>
      <c r="J411" s="10"/>
      <c r="K411" s="10"/>
      <c r="L411" s="10"/>
      <c r="M411" s="10"/>
      <c r="N411" s="10"/>
      <c r="O411" s="10"/>
      <c r="P411" s="10"/>
      <c r="Q411" s="10"/>
      <c r="R411" s="10"/>
      <c r="S411" s="10"/>
      <c r="T411" s="10"/>
      <c r="U411" s="10"/>
      <c r="V411" s="10"/>
      <c r="W411" s="10"/>
      <c r="X411" s="10"/>
      <c r="Y411" s="10"/>
      <c r="Z411" s="10"/>
      <c r="AA411" s="10"/>
    </row>
    <row r="412" spans="1:27" ht="12.75" customHeight="1" x14ac:dyDescent="0.15">
      <c r="A412" s="10"/>
      <c r="B412" s="10"/>
      <c r="C412" s="10"/>
      <c r="D412" s="10"/>
      <c r="E412" s="10"/>
      <c r="F412" s="10"/>
      <c r="G412" s="10"/>
      <c r="H412" s="10"/>
      <c r="I412" s="10"/>
      <c r="J412" s="10"/>
      <c r="K412" s="10"/>
      <c r="L412" s="10"/>
      <c r="M412" s="10"/>
      <c r="N412" s="10"/>
      <c r="O412" s="10"/>
      <c r="P412" s="10"/>
      <c r="Q412" s="10"/>
      <c r="R412" s="10"/>
      <c r="S412" s="10"/>
      <c r="T412" s="10"/>
      <c r="U412" s="10"/>
      <c r="V412" s="10"/>
      <c r="W412" s="10"/>
      <c r="X412" s="10"/>
      <c r="Y412" s="10"/>
      <c r="Z412" s="10"/>
      <c r="AA412" s="10"/>
    </row>
    <row r="413" spans="1:27" ht="12.75" customHeight="1" x14ac:dyDescent="0.15">
      <c r="A413" s="10"/>
      <c r="B413" s="10"/>
      <c r="C413" s="10"/>
      <c r="D413" s="10"/>
      <c r="E413" s="10"/>
      <c r="F413" s="10"/>
      <c r="G413" s="10"/>
      <c r="H413" s="10"/>
      <c r="I413" s="10"/>
      <c r="J413" s="10"/>
      <c r="K413" s="10"/>
      <c r="L413" s="10"/>
      <c r="M413" s="10"/>
      <c r="N413" s="10"/>
      <c r="O413" s="10"/>
      <c r="P413" s="10"/>
      <c r="Q413" s="10"/>
      <c r="R413" s="10"/>
      <c r="S413" s="10"/>
      <c r="T413" s="10"/>
      <c r="U413" s="10"/>
      <c r="V413" s="10"/>
      <c r="W413" s="10"/>
      <c r="X413" s="10"/>
      <c r="Y413" s="10"/>
      <c r="Z413" s="10"/>
      <c r="AA413" s="10"/>
    </row>
    <row r="414" spans="1:27" ht="12.75" customHeight="1" x14ac:dyDescent="0.15">
      <c r="A414" s="10"/>
      <c r="B414" s="10"/>
      <c r="C414" s="10"/>
      <c r="D414" s="10"/>
      <c r="E414" s="10"/>
      <c r="F414" s="10"/>
      <c r="G414" s="10"/>
      <c r="H414" s="10"/>
      <c r="I414" s="10"/>
      <c r="J414" s="10"/>
      <c r="K414" s="10"/>
      <c r="L414" s="10"/>
      <c r="M414" s="10"/>
      <c r="N414" s="10"/>
      <c r="O414" s="10"/>
      <c r="P414" s="10"/>
      <c r="Q414" s="10"/>
      <c r="R414" s="10"/>
      <c r="S414" s="10"/>
      <c r="T414" s="10"/>
      <c r="U414" s="10"/>
      <c r="V414" s="10"/>
      <c r="W414" s="10"/>
      <c r="X414" s="10"/>
      <c r="Y414" s="10"/>
      <c r="Z414" s="10"/>
      <c r="AA414" s="10"/>
    </row>
    <row r="415" spans="1:27" ht="12.75" customHeight="1" x14ac:dyDescent="0.15">
      <c r="A415" s="10"/>
      <c r="B415" s="10"/>
      <c r="C415" s="10"/>
      <c r="D415" s="10"/>
      <c r="E415" s="10"/>
      <c r="F415" s="10"/>
      <c r="G415" s="10"/>
      <c r="H415" s="10"/>
      <c r="I415" s="10"/>
      <c r="J415" s="10"/>
      <c r="K415" s="10"/>
      <c r="L415" s="10"/>
      <c r="M415" s="10"/>
      <c r="N415" s="10"/>
      <c r="O415" s="10"/>
      <c r="P415" s="10"/>
      <c r="Q415" s="10"/>
      <c r="R415" s="10"/>
      <c r="S415" s="10"/>
      <c r="T415" s="10"/>
      <c r="U415" s="10"/>
      <c r="V415" s="10"/>
      <c r="W415" s="10"/>
      <c r="X415" s="10"/>
      <c r="Y415" s="10"/>
      <c r="Z415" s="10"/>
      <c r="AA415" s="10"/>
    </row>
    <row r="416" spans="1:27" ht="12.75" customHeight="1" x14ac:dyDescent="0.15">
      <c r="A416" s="10"/>
      <c r="B416" s="10"/>
      <c r="C416" s="10"/>
      <c r="D416" s="10"/>
      <c r="E416" s="10"/>
      <c r="F416" s="10"/>
      <c r="G416" s="10"/>
      <c r="H416" s="10"/>
      <c r="I416" s="10"/>
      <c r="J416" s="10"/>
      <c r="K416" s="10"/>
      <c r="L416" s="10"/>
      <c r="M416" s="10"/>
      <c r="N416" s="10"/>
      <c r="O416" s="10"/>
      <c r="P416" s="10"/>
      <c r="Q416" s="10"/>
      <c r="R416" s="10"/>
      <c r="S416" s="10"/>
      <c r="T416" s="10"/>
      <c r="U416" s="10"/>
      <c r="V416" s="10"/>
      <c r="W416" s="10"/>
      <c r="X416" s="10"/>
      <c r="Y416" s="10"/>
      <c r="Z416" s="10"/>
      <c r="AA416" s="10"/>
    </row>
    <row r="417" spans="1:27" ht="12.75" customHeight="1" x14ac:dyDescent="0.15">
      <c r="A417" s="10"/>
      <c r="B417" s="10"/>
      <c r="C417" s="10"/>
      <c r="D417" s="10"/>
      <c r="E417" s="10"/>
      <c r="F417" s="10"/>
      <c r="G417" s="10"/>
      <c r="H417" s="10"/>
      <c r="I417" s="10"/>
      <c r="J417" s="10"/>
      <c r="K417" s="10"/>
      <c r="L417" s="10"/>
      <c r="M417" s="10"/>
      <c r="N417" s="10"/>
      <c r="O417" s="10"/>
      <c r="P417" s="10"/>
      <c r="Q417" s="10"/>
      <c r="R417" s="10"/>
      <c r="S417" s="10"/>
      <c r="T417" s="10"/>
      <c r="U417" s="10"/>
      <c r="V417" s="10"/>
      <c r="W417" s="10"/>
      <c r="X417" s="10"/>
      <c r="Y417" s="10"/>
      <c r="Z417" s="10"/>
      <c r="AA417" s="10"/>
    </row>
    <row r="418" spans="1:27" ht="12.75" customHeight="1" x14ac:dyDescent="0.15">
      <c r="A418" s="10"/>
      <c r="B418" s="10"/>
      <c r="C418" s="10"/>
      <c r="D418" s="10"/>
      <c r="E418" s="10"/>
      <c r="F418" s="10"/>
      <c r="G418" s="10"/>
      <c r="H418" s="10"/>
      <c r="I418" s="10"/>
      <c r="J418" s="10"/>
      <c r="K418" s="10"/>
      <c r="L418" s="10"/>
      <c r="M418" s="10"/>
      <c r="N418" s="10"/>
      <c r="O418" s="10"/>
      <c r="P418" s="10"/>
      <c r="Q418" s="10"/>
      <c r="R418" s="10"/>
      <c r="S418" s="10"/>
      <c r="T418" s="10"/>
      <c r="U418" s="10"/>
      <c r="V418" s="10"/>
      <c r="W418" s="10"/>
      <c r="X418" s="10"/>
      <c r="Y418" s="10"/>
      <c r="Z418" s="10"/>
      <c r="AA418" s="10"/>
    </row>
    <row r="419" spans="1:27" ht="12.75" customHeight="1" x14ac:dyDescent="0.15">
      <c r="A419" s="10"/>
      <c r="B419" s="10"/>
      <c r="C419" s="10"/>
      <c r="D419" s="10"/>
      <c r="E419" s="10"/>
      <c r="F419" s="10"/>
      <c r="G419" s="10"/>
      <c r="H419" s="10"/>
      <c r="I419" s="10"/>
      <c r="J419" s="10"/>
      <c r="K419" s="10"/>
      <c r="L419" s="10"/>
      <c r="M419" s="10"/>
      <c r="N419" s="10"/>
      <c r="O419" s="10"/>
      <c r="P419" s="10"/>
      <c r="Q419" s="10"/>
      <c r="R419" s="10"/>
      <c r="S419" s="10"/>
      <c r="T419" s="10"/>
      <c r="U419" s="10"/>
      <c r="V419" s="10"/>
      <c r="W419" s="10"/>
      <c r="X419" s="10"/>
      <c r="Y419" s="10"/>
      <c r="Z419" s="10"/>
      <c r="AA419" s="10"/>
    </row>
    <row r="420" spans="1:27" ht="12.75" customHeight="1" x14ac:dyDescent="0.15">
      <c r="A420" s="10"/>
      <c r="B420" s="10"/>
      <c r="C420" s="10"/>
      <c r="D420" s="10"/>
      <c r="E420" s="10"/>
      <c r="F420" s="10"/>
      <c r="G420" s="10"/>
      <c r="H420" s="10"/>
      <c r="I420" s="10"/>
      <c r="J420" s="10"/>
      <c r="K420" s="10"/>
      <c r="L420" s="10"/>
      <c r="M420" s="10"/>
      <c r="N420" s="10"/>
      <c r="O420" s="10"/>
      <c r="P420" s="10"/>
      <c r="Q420" s="10"/>
      <c r="R420" s="10"/>
      <c r="S420" s="10"/>
      <c r="T420" s="10"/>
      <c r="U420" s="10"/>
      <c r="V420" s="10"/>
      <c r="W420" s="10"/>
      <c r="X420" s="10"/>
      <c r="Y420" s="10"/>
      <c r="Z420" s="10"/>
      <c r="AA420" s="10"/>
    </row>
    <row r="421" spans="1:27" ht="12.75" customHeight="1" x14ac:dyDescent="0.15">
      <c r="A421" s="10"/>
      <c r="B421" s="10"/>
      <c r="C421" s="10"/>
      <c r="D421" s="10"/>
      <c r="E421" s="10"/>
      <c r="F421" s="10"/>
      <c r="G421" s="10"/>
      <c r="H421" s="10"/>
      <c r="I421" s="10"/>
      <c r="J421" s="10"/>
      <c r="K421" s="10"/>
      <c r="L421" s="10"/>
      <c r="M421" s="10"/>
      <c r="N421" s="10"/>
      <c r="O421" s="10"/>
      <c r="P421" s="10"/>
      <c r="Q421" s="10"/>
      <c r="R421" s="10"/>
      <c r="S421" s="10"/>
      <c r="T421" s="10"/>
      <c r="U421" s="10"/>
      <c r="V421" s="10"/>
      <c r="W421" s="10"/>
      <c r="X421" s="10"/>
      <c r="Y421" s="10"/>
      <c r="Z421" s="10"/>
      <c r="AA421" s="10"/>
    </row>
    <row r="422" spans="1:27" ht="12.75" customHeight="1" x14ac:dyDescent="0.15">
      <c r="A422" s="10"/>
      <c r="B422" s="10"/>
      <c r="C422" s="10"/>
      <c r="D422" s="10"/>
      <c r="E422" s="10"/>
      <c r="F422" s="10"/>
      <c r="G422" s="10"/>
      <c r="H422" s="10"/>
      <c r="I422" s="10"/>
      <c r="J422" s="10"/>
      <c r="K422" s="10"/>
      <c r="L422" s="10"/>
      <c r="M422" s="10"/>
      <c r="N422" s="10"/>
      <c r="O422" s="10"/>
      <c r="P422" s="10"/>
      <c r="Q422" s="10"/>
      <c r="R422" s="10"/>
      <c r="S422" s="10"/>
      <c r="T422" s="10"/>
      <c r="U422" s="10"/>
      <c r="V422" s="10"/>
      <c r="W422" s="10"/>
      <c r="X422" s="10"/>
      <c r="Y422" s="10"/>
      <c r="Z422" s="10"/>
      <c r="AA422" s="10"/>
    </row>
    <row r="423" spans="1:27" ht="12.75" customHeight="1" x14ac:dyDescent="0.15">
      <c r="A423" s="10"/>
      <c r="B423" s="10"/>
      <c r="C423" s="10"/>
      <c r="D423" s="10"/>
      <c r="E423" s="10"/>
      <c r="F423" s="10"/>
      <c r="G423" s="10"/>
      <c r="H423" s="10"/>
      <c r="I423" s="10"/>
      <c r="J423" s="10"/>
      <c r="K423" s="10"/>
      <c r="L423" s="10"/>
      <c r="M423" s="10"/>
      <c r="N423" s="10"/>
      <c r="O423" s="10"/>
      <c r="P423" s="10"/>
      <c r="Q423" s="10"/>
      <c r="R423" s="10"/>
      <c r="S423" s="10"/>
      <c r="T423" s="10"/>
      <c r="U423" s="10"/>
      <c r="V423" s="10"/>
      <c r="W423" s="10"/>
      <c r="X423" s="10"/>
      <c r="Y423" s="10"/>
      <c r="Z423" s="10"/>
      <c r="AA423" s="10"/>
    </row>
    <row r="424" spans="1:27" ht="12.75" customHeight="1" x14ac:dyDescent="0.15">
      <c r="A424" s="10"/>
      <c r="B424" s="10"/>
      <c r="C424" s="10"/>
      <c r="D424" s="10"/>
      <c r="E424" s="10"/>
      <c r="F424" s="10"/>
      <c r="G424" s="10"/>
      <c r="H424" s="10"/>
      <c r="I424" s="10"/>
      <c r="J424" s="10"/>
      <c r="K424" s="10"/>
      <c r="L424" s="10"/>
      <c r="M424" s="10"/>
      <c r="N424" s="10"/>
      <c r="O424" s="10"/>
      <c r="P424" s="10"/>
      <c r="Q424" s="10"/>
      <c r="R424" s="10"/>
      <c r="S424" s="10"/>
      <c r="T424" s="10"/>
      <c r="U424" s="10"/>
      <c r="V424" s="10"/>
      <c r="W424" s="10"/>
      <c r="X424" s="10"/>
      <c r="Y424" s="10"/>
      <c r="Z424" s="10"/>
      <c r="AA424" s="10"/>
    </row>
    <row r="425" spans="1:27" ht="12.75" customHeight="1" x14ac:dyDescent="0.15">
      <c r="A425" s="10"/>
      <c r="B425" s="10"/>
      <c r="C425" s="10"/>
      <c r="D425" s="10"/>
      <c r="E425" s="10"/>
      <c r="F425" s="10"/>
      <c r="G425" s="10"/>
      <c r="H425" s="10"/>
      <c r="I425" s="10"/>
      <c r="J425" s="10"/>
      <c r="K425" s="10"/>
      <c r="L425" s="10"/>
      <c r="M425" s="10"/>
      <c r="N425" s="10"/>
      <c r="O425" s="10"/>
      <c r="P425" s="10"/>
      <c r="Q425" s="10"/>
      <c r="R425" s="10"/>
      <c r="S425" s="10"/>
      <c r="T425" s="10"/>
      <c r="U425" s="10"/>
      <c r="V425" s="10"/>
      <c r="W425" s="10"/>
      <c r="X425" s="10"/>
      <c r="Y425" s="10"/>
      <c r="Z425" s="10"/>
      <c r="AA425" s="10"/>
    </row>
    <row r="426" spans="1:27" ht="12.75" customHeight="1" x14ac:dyDescent="0.15">
      <c r="A426" s="10"/>
      <c r="B426" s="10"/>
      <c r="C426" s="10"/>
      <c r="D426" s="10"/>
      <c r="E426" s="10"/>
      <c r="F426" s="10"/>
      <c r="G426" s="10"/>
      <c r="H426" s="10"/>
      <c r="I426" s="10"/>
      <c r="J426" s="10"/>
      <c r="K426" s="10"/>
      <c r="L426" s="10"/>
      <c r="M426" s="10"/>
      <c r="N426" s="10"/>
      <c r="O426" s="10"/>
      <c r="P426" s="10"/>
      <c r="Q426" s="10"/>
      <c r="R426" s="10"/>
      <c r="S426" s="10"/>
      <c r="T426" s="10"/>
      <c r="U426" s="10"/>
      <c r="V426" s="10"/>
      <c r="W426" s="10"/>
      <c r="X426" s="10"/>
      <c r="Y426" s="10"/>
      <c r="Z426" s="10"/>
      <c r="AA426" s="10"/>
    </row>
    <row r="427" spans="1:27" ht="12.75" customHeight="1" x14ac:dyDescent="0.15">
      <c r="A427" s="10"/>
      <c r="B427" s="10"/>
      <c r="C427" s="10"/>
      <c r="D427" s="10"/>
      <c r="E427" s="10"/>
      <c r="F427" s="10"/>
      <c r="G427" s="10"/>
      <c r="H427" s="10"/>
      <c r="I427" s="10"/>
      <c r="J427" s="10"/>
      <c r="K427" s="10"/>
      <c r="L427" s="10"/>
      <c r="M427" s="10"/>
      <c r="N427" s="10"/>
      <c r="O427" s="10"/>
      <c r="P427" s="10"/>
      <c r="Q427" s="10"/>
      <c r="R427" s="10"/>
      <c r="S427" s="10"/>
      <c r="T427" s="10"/>
      <c r="U427" s="10"/>
      <c r="V427" s="10"/>
      <c r="W427" s="10"/>
      <c r="X427" s="10"/>
      <c r="Y427" s="10"/>
      <c r="Z427" s="10"/>
      <c r="AA427" s="10"/>
    </row>
    <row r="428" spans="1:27" ht="12.75" customHeight="1" x14ac:dyDescent="0.15">
      <c r="A428" s="10"/>
      <c r="B428" s="10"/>
      <c r="C428" s="10"/>
      <c r="D428" s="10"/>
      <c r="E428" s="10"/>
      <c r="F428" s="10"/>
      <c r="G428" s="10"/>
      <c r="H428" s="10"/>
      <c r="I428" s="10"/>
      <c r="J428" s="10"/>
      <c r="K428" s="10"/>
      <c r="L428" s="10"/>
      <c r="M428" s="10"/>
      <c r="N428" s="10"/>
      <c r="O428" s="10"/>
      <c r="P428" s="10"/>
      <c r="Q428" s="10"/>
      <c r="R428" s="10"/>
      <c r="S428" s="10"/>
      <c r="T428" s="10"/>
      <c r="U428" s="10"/>
      <c r="V428" s="10"/>
      <c r="W428" s="10"/>
      <c r="X428" s="10"/>
      <c r="Y428" s="10"/>
      <c r="Z428" s="10"/>
      <c r="AA428" s="10"/>
    </row>
    <row r="429" spans="1:27" ht="12.75" customHeight="1" x14ac:dyDescent="0.15">
      <c r="A429" s="10"/>
      <c r="B429" s="10"/>
      <c r="C429" s="10"/>
      <c r="D429" s="10"/>
      <c r="E429" s="10"/>
      <c r="F429" s="10"/>
      <c r="G429" s="10"/>
      <c r="H429" s="10"/>
      <c r="I429" s="10"/>
      <c r="J429" s="10"/>
      <c r="K429" s="10"/>
      <c r="L429" s="10"/>
      <c r="M429" s="10"/>
      <c r="N429" s="10"/>
      <c r="O429" s="10"/>
      <c r="P429" s="10"/>
      <c r="Q429" s="10"/>
      <c r="R429" s="10"/>
      <c r="S429" s="10"/>
      <c r="T429" s="10"/>
      <c r="U429" s="10"/>
      <c r="V429" s="10"/>
      <c r="W429" s="10"/>
      <c r="X429" s="10"/>
      <c r="Y429" s="10"/>
      <c r="Z429" s="10"/>
      <c r="AA429" s="10"/>
    </row>
    <row r="430" spans="1:27" ht="12.75" customHeight="1" x14ac:dyDescent="0.15">
      <c r="A430" s="10"/>
      <c r="B430" s="10"/>
      <c r="C430" s="10"/>
      <c r="D430" s="10"/>
      <c r="E430" s="10"/>
      <c r="F430" s="10"/>
      <c r="G430" s="10"/>
      <c r="H430" s="10"/>
      <c r="I430" s="10"/>
      <c r="J430" s="10"/>
      <c r="K430" s="10"/>
      <c r="L430" s="10"/>
      <c r="M430" s="10"/>
      <c r="N430" s="10"/>
      <c r="O430" s="10"/>
      <c r="P430" s="10"/>
      <c r="Q430" s="10"/>
      <c r="R430" s="10"/>
      <c r="S430" s="10"/>
      <c r="T430" s="10"/>
      <c r="U430" s="10"/>
      <c r="V430" s="10"/>
      <c r="W430" s="10"/>
      <c r="X430" s="10"/>
      <c r="Y430" s="10"/>
      <c r="Z430" s="10"/>
      <c r="AA430" s="10"/>
    </row>
    <row r="431" spans="1:27" ht="12.75" customHeight="1" x14ac:dyDescent="0.15">
      <c r="A431" s="10"/>
      <c r="B431" s="10"/>
      <c r="C431" s="10"/>
      <c r="D431" s="10"/>
      <c r="E431" s="10"/>
      <c r="F431" s="10"/>
      <c r="G431" s="10"/>
      <c r="H431" s="10"/>
      <c r="I431" s="10"/>
      <c r="J431" s="10"/>
      <c r="K431" s="10"/>
      <c r="L431" s="10"/>
      <c r="M431" s="10"/>
      <c r="N431" s="10"/>
      <c r="O431" s="10"/>
      <c r="P431" s="10"/>
      <c r="Q431" s="10"/>
      <c r="R431" s="10"/>
      <c r="S431" s="10"/>
      <c r="T431" s="10"/>
      <c r="U431" s="10"/>
      <c r="V431" s="10"/>
      <c r="W431" s="10"/>
      <c r="X431" s="10"/>
      <c r="Y431" s="10"/>
      <c r="Z431" s="10"/>
      <c r="AA431" s="10"/>
    </row>
    <row r="432" spans="1:27" ht="12.75" customHeight="1" x14ac:dyDescent="0.15">
      <c r="A432" s="10"/>
      <c r="B432" s="10"/>
      <c r="C432" s="10"/>
      <c r="D432" s="10"/>
      <c r="E432" s="10"/>
      <c r="F432" s="10"/>
      <c r="G432" s="10"/>
      <c r="H432" s="10"/>
      <c r="I432" s="10"/>
      <c r="J432" s="10"/>
      <c r="K432" s="10"/>
      <c r="L432" s="10"/>
      <c r="M432" s="10"/>
      <c r="N432" s="10"/>
      <c r="O432" s="10"/>
      <c r="P432" s="10"/>
      <c r="Q432" s="10"/>
      <c r="R432" s="10"/>
      <c r="S432" s="10"/>
      <c r="T432" s="10"/>
      <c r="U432" s="10"/>
      <c r="V432" s="10"/>
      <c r="W432" s="10"/>
      <c r="X432" s="10"/>
      <c r="Y432" s="10"/>
      <c r="Z432" s="10"/>
      <c r="AA432" s="10"/>
    </row>
    <row r="433" spans="1:27" ht="12.75" customHeight="1" x14ac:dyDescent="0.15">
      <c r="A433" s="10"/>
      <c r="B433" s="10"/>
      <c r="C433" s="10"/>
      <c r="D433" s="10"/>
      <c r="E433" s="10"/>
      <c r="F433" s="10"/>
      <c r="G433" s="10"/>
      <c r="H433" s="10"/>
      <c r="I433" s="10"/>
      <c r="J433" s="10"/>
      <c r="K433" s="10"/>
      <c r="L433" s="10"/>
      <c r="M433" s="10"/>
      <c r="N433" s="10"/>
      <c r="O433" s="10"/>
      <c r="P433" s="10"/>
      <c r="Q433" s="10"/>
      <c r="R433" s="10"/>
      <c r="S433" s="10"/>
      <c r="T433" s="10"/>
      <c r="U433" s="10"/>
      <c r="V433" s="10"/>
      <c r="W433" s="10"/>
      <c r="X433" s="10"/>
      <c r="Y433" s="10"/>
      <c r="Z433" s="10"/>
      <c r="AA433" s="10"/>
    </row>
    <row r="434" spans="1:27" ht="12.75" customHeight="1" x14ac:dyDescent="0.15">
      <c r="A434" s="10"/>
      <c r="B434" s="10"/>
      <c r="C434" s="10"/>
      <c r="D434" s="10"/>
      <c r="E434" s="10"/>
      <c r="F434" s="10"/>
      <c r="G434" s="10"/>
      <c r="H434" s="10"/>
      <c r="I434" s="10"/>
      <c r="J434" s="10"/>
      <c r="K434" s="10"/>
      <c r="L434" s="10"/>
      <c r="M434" s="10"/>
      <c r="N434" s="10"/>
      <c r="O434" s="10"/>
      <c r="P434" s="10"/>
      <c r="Q434" s="10"/>
      <c r="R434" s="10"/>
      <c r="S434" s="10"/>
      <c r="T434" s="10"/>
      <c r="U434" s="10"/>
      <c r="V434" s="10"/>
      <c r="W434" s="10"/>
      <c r="X434" s="10"/>
      <c r="Y434" s="10"/>
      <c r="Z434" s="10"/>
      <c r="AA434" s="10"/>
    </row>
    <row r="435" spans="1:27" ht="12.75" customHeight="1" x14ac:dyDescent="0.15">
      <c r="A435" s="10"/>
      <c r="B435" s="10"/>
      <c r="C435" s="10"/>
      <c r="D435" s="10"/>
      <c r="E435" s="10"/>
      <c r="F435" s="10"/>
      <c r="G435" s="10"/>
      <c r="H435" s="10"/>
      <c r="I435" s="10"/>
      <c r="J435" s="10"/>
      <c r="K435" s="10"/>
      <c r="L435" s="10"/>
      <c r="M435" s="10"/>
      <c r="N435" s="10"/>
      <c r="O435" s="10"/>
      <c r="P435" s="10"/>
      <c r="Q435" s="10"/>
      <c r="R435" s="10"/>
      <c r="S435" s="10"/>
      <c r="T435" s="10"/>
      <c r="U435" s="10"/>
      <c r="V435" s="10"/>
      <c r="W435" s="10"/>
      <c r="X435" s="10"/>
      <c r="Y435" s="10"/>
      <c r="Z435" s="10"/>
      <c r="AA435" s="10"/>
    </row>
    <row r="436" spans="1:27" ht="12.75" customHeight="1" x14ac:dyDescent="0.15">
      <c r="A436" s="10"/>
      <c r="B436" s="10"/>
      <c r="C436" s="10"/>
      <c r="D436" s="10"/>
      <c r="E436" s="10"/>
      <c r="F436" s="10"/>
      <c r="G436" s="10"/>
      <c r="H436" s="10"/>
      <c r="I436" s="10"/>
      <c r="J436" s="10"/>
      <c r="K436" s="10"/>
      <c r="L436" s="10"/>
      <c r="M436" s="10"/>
      <c r="N436" s="10"/>
      <c r="O436" s="10"/>
      <c r="P436" s="10"/>
      <c r="Q436" s="10"/>
      <c r="R436" s="10"/>
      <c r="S436" s="10"/>
      <c r="T436" s="10"/>
      <c r="U436" s="10"/>
      <c r="V436" s="10"/>
      <c r="W436" s="10"/>
      <c r="X436" s="10"/>
      <c r="Y436" s="10"/>
      <c r="Z436" s="10"/>
      <c r="AA436" s="10"/>
    </row>
    <row r="437" spans="1:27" ht="12.75" customHeight="1" x14ac:dyDescent="0.15">
      <c r="A437" s="10"/>
      <c r="B437" s="10"/>
      <c r="C437" s="10"/>
      <c r="D437" s="10"/>
      <c r="E437" s="10"/>
      <c r="F437" s="10"/>
      <c r="G437" s="10"/>
      <c r="H437" s="10"/>
      <c r="I437" s="10"/>
      <c r="J437" s="10"/>
      <c r="K437" s="10"/>
      <c r="L437" s="10"/>
      <c r="M437" s="10"/>
      <c r="N437" s="10"/>
      <c r="O437" s="10"/>
      <c r="P437" s="10"/>
      <c r="Q437" s="10"/>
      <c r="R437" s="10"/>
      <c r="S437" s="10"/>
      <c r="T437" s="10"/>
      <c r="U437" s="10"/>
      <c r="V437" s="10"/>
      <c r="W437" s="10"/>
      <c r="X437" s="10"/>
      <c r="Y437" s="10"/>
      <c r="Z437" s="10"/>
      <c r="AA437" s="10"/>
    </row>
    <row r="438" spans="1:27" ht="12.75" customHeight="1" x14ac:dyDescent="0.15">
      <c r="A438" s="10"/>
      <c r="B438" s="10"/>
      <c r="C438" s="10"/>
      <c r="D438" s="10"/>
      <c r="E438" s="10"/>
      <c r="F438" s="10"/>
      <c r="G438" s="10"/>
      <c r="H438" s="10"/>
      <c r="I438" s="10"/>
      <c r="J438" s="10"/>
      <c r="K438" s="10"/>
      <c r="L438" s="10"/>
      <c r="M438" s="10"/>
      <c r="N438" s="10"/>
      <c r="O438" s="10"/>
      <c r="P438" s="10"/>
      <c r="Q438" s="10"/>
      <c r="R438" s="10"/>
      <c r="S438" s="10"/>
      <c r="T438" s="10"/>
      <c r="U438" s="10"/>
      <c r="V438" s="10"/>
      <c r="W438" s="10"/>
      <c r="X438" s="10"/>
      <c r="Y438" s="10"/>
      <c r="Z438" s="10"/>
      <c r="AA438" s="10"/>
    </row>
    <row r="439" spans="1:27" ht="12.75" customHeight="1" x14ac:dyDescent="0.15">
      <c r="A439" s="10"/>
      <c r="B439" s="10"/>
      <c r="C439" s="10"/>
      <c r="D439" s="10"/>
      <c r="E439" s="10"/>
      <c r="F439" s="10"/>
      <c r="G439" s="10"/>
      <c r="H439" s="10"/>
      <c r="I439" s="10"/>
      <c r="J439" s="10"/>
      <c r="K439" s="10"/>
      <c r="L439" s="10"/>
      <c r="M439" s="10"/>
      <c r="N439" s="10"/>
      <c r="O439" s="10"/>
      <c r="P439" s="10"/>
      <c r="Q439" s="10"/>
      <c r="R439" s="10"/>
      <c r="S439" s="10"/>
      <c r="T439" s="10"/>
      <c r="U439" s="10"/>
      <c r="V439" s="10"/>
      <c r="W439" s="10"/>
      <c r="X439" s="10"/>
      <c r="Y439" s="10"/>
      <c r="Z439" s="10"/>
      <c r="AA439" s="10"/>
    </row>
    <row r="440" spans="1:27" ht="12.75" customHeight="1" x14ac:dyDescent="0.15">
      <c r="A440" s="10"/>
      <c r="B440" s="10"/>
      <c r="C440" s="10"/>
      <c r="D440" s="10"/>
      <c r="E440" s="10"/>
      <c r="F440" s="10"/>
      <c r="G440" s="10"/>
      <c r="H440" s="10"/>
      <c r="I440" s="10"/>
      <c r="J440" s="10"/>
      <c r="K440" s="10"/>
      <c r="L440" s="10"/>
      <c r="M440" s="10"/>
      <c r="N440" s="10"/>
      <c r="O440" s="10"/>
      <c r="P440" s="10"/>
      <c r="Q440" s="10"/>
      <c r="R440" s="10"/>
      <c r="S440" s="10"/>
      <c r="T440" s="10"/>
      <c r="U440" s="10"/>
      <c r="V440" s="10"/>
      <c r="W440" s="10"/>
      <c r="X440" s="10"/>
      <c r="Y440" s="10"/>
      <c r="Z440" s="10"/>
      <c r="AA440" s="10"/>
    </row>
    <row r="441" spans="1:27" ht="12.75" customHeight="1" x14ac:dyDescent="0.15">
      <c r="A441" s="10"/>
      <c r="B441" s="10"/>
      <c r="C441" s="10"/>
      <c r="D441" s="10"/>
      <c r="E441" s="10"/>
      <c r="F441" s="10"/>
      <c r="G441" s="10"/>
      <c r="H441" s="10"/>
      <c r="I441" s="10"/>
      <c r="J441" s="10"/>
      <c r="K441" s="10"/>
      <c r="L441" s="10"/>
      <c r="M441" s="10"/>
      <c r="N441" s="10"/>
      <c r="O441" s="10"/>
      <c r="P441" s="10"/>
      <c r="Q441" s="10"/>
      <c r="R441" s="10"/>
      <c r="S441" s="10"/>
      <c r="T441" s="10"/>
      <c r="U441" s="10"/>
      <c r="V441" s="10"/>
      <c r="W441" s="10"/>
      <c r="X441" s="10"/>
      <c r="Y441" s="10"/>
      <c r="Z441" s="10"/>
      <c r="AA441" s="10"/>
    </row>
    <row r="442" spans="1:27" ht="12.75" customHeight="1" x14ac:dyDescent="0.15">
      <c r="A442" s="10"/>
      <c r="B442" s="10"/>
      <c r="C442" s="10"/>
      <c r="D442" s="10"/>
      <c r="E442" s="10"/>
      <c r="F442" s="10"/>
      <c r="G442" s="10"/>
      <c r="H442" s="10"/>
      <c r="I442" s="10"/>
      <c r="J442" s="10"/>
      <c r="K442" s="10"/>
      <c r="L442" s="10"/>
      <c r="M442" s="10"/>
      <c r="N442" s="10"/>
      <c r="O442" s="10"/>
      <c r="P442" s="10"/>
      <c r="Q442" s="10"/>
      <c r="R442" s="10"/>
      <c r="S442" s="10"/>
      <c r="T442" s="10"/>
      <c r="U442" s="10"/>
      <c r="V442" s="10"/>
      <c r="W442" s="10"/>
      <c r="X442" s="10"/>
      <c r="Y442" s="10"/>
      <c r="Z442" s="10"/>
      <c r="AA442" s="10"/>
    </row>
    <row r="443" spans="1:27" ht="12.75" customHeight="1" x14ac:dyDescent="0.15">
      <c r="A443" s="10"/>
      <c r="B443" s="10"/>
      <c r="C443" s="10"/>
      <c r="D443" s="10"/>
      <c r="E443" s="10"/>
      <c r="F443" s="10"/>
      <c r="G443" s="10"/>
      <c r="H443" s="10"/>
      <c r="I443" s="10"/>
      <c r="J443" s="10"/>
      <c r="K443" s="10"/>
      <c r="L443" s="10"/>
      <c r="M443" s="10"/>
      <c r="N443" s="10"/>
      <c r="O443" s="10"/>
      <c r="P443" s="10"/>
      <c r="Q443" s="10"/>
      <c r="R443" s="10"/>
      <c r="S443" s="10"/>
      <c r="T443" s="10"/>
      <c r="U443" s="10"/>
      <c r="V443" s="10"/>
      <c r="W443" s="10"/>
      <c r="X443" s="10"/>
      <c r="Y443" s="10"/>
      <c r="Z443" s="10"/>
      <c r="AA443" s="10"/>
    </row>
    <row r="444" spans="1:27" ht="12.75" customHeight="1" x14ac:dyDescent="0.15">
      <c r="A444" s="10"/>
      <c r="B444" s="10"/>
      <c r="C444" s="10"/>
      <c r="D444" s="10"/>
      <c r="E444" s="10"/>
      <c r="F444" s="10"/>
      <c r="G444" s="10"/>
      <c r="H444" s="10"/>
      <c r="I444" s="10"/>
      <c r="J444" s="10"/>
      <c r="K444" s="10"/>
      <c r="L444" s="10"/>
      <c r="M444" s="10"/>
      <c r="N444" s="10"/>
      <c r="O444" s="10"/>
      <c r="P444" s="10"/>
      <c r="Q444" s="10"/>
      <c r="R444" s="10"/>
      <c r="S444" s="10"/>
      <c r="T444" s="10"/>
      <c r="U444" s="10"/>
      <c r="V444" s="10"/>
      <c r="W444" s="10"/>
      <c r="X444" s="10"/>
      <c r="Y444" s="10"/>
      <c r="Z444" s="10"/>
      <c r="AA444" s="10"/>
    </row>
    <row r="445" spans="1:27" ht="12.75" customHeight="1" x14ac:dyDescent="0.15">
      <c r="A445" s="10"/>
      <c r="B445" s="10"/>
      <c r="C445" s="10"/>
      <c r="D445" s="10"/>
      <c r="E445" s="10"/>
      <c r="F445" s="10"/>
      <c r="G445" s="10"/>
      <c r="H445" s="10"/>
      <c r="I445" s="10"/>
      <c r="J445" s="10"/>
      <c r="K445" s="10"/>
      <c r="L445" s="10"/>
      <c r="M445" s="10"/>
      <c r="N445" s="10"/>
      <c r="O445" s="10"/>
      <c r="P445" s="10"/>
      <c r="Q445" s="10"/>
      <c r="R445" s="10"/>
      <c r="S445" s="10"/>
      <c r="T445" s="10"/>
      <c r="U445" s="10"/>
      <c r="V445" s="10"/>
      <c r="W445" s="10"/>
      <c r="X445" s="10"/>
      <c r="Y445" s="10"/>
      <c r="Z445" s="10"/>
      <c r="AA445" s="10"/>
    </row>
    <row r="446" spans="1:27" ht="12.75" customHeight="1" x14ac:dyDescent="0.15">
      <c r="A446" s="10"/>
      <c r="B446" s="10"/>
      <c r="C446" s="10"/>
      <c r="D446" s="10"/>
      <c r="E446" s="10"/>
      <c r="F446" s="10"/>
      <c r="G446" s="10"/>
      <c r="H446" s="10"/>
      <c r="I446" s="10"/>
      <c r="J446" s="10"/>
      <c r="K446" s="10"/>
      <c r="L446" s="10"/>
      <c r="M446" s="10"/>
      <c r="N446" s="10"/>
      <c r="O446" s="10"/>
      <c r="P446" s="10"/>
      <c r="Q446" s="10"/>
      <c r="R446" s="10"/>
      <c r="S446" s="10"/>
      <c r="T446" s="10"/>
      <c r="U446" s="10"/>
      <c r="V446" s="10"/>
      <c r="W446" s="10"/>
      <c r="X446" s="10"/>
      <c r="Y446" s="10"/>
      <c r="Z446" s="10"/>
      <c r="AA446" s="10"/>
    </row>
    <row r="447" spans="1:27" ht="12.75" customHeight="1" x14ac:dyDescent="0.15">
      <c r="A447" s="10"/>
      <c r="B447" s="10"/>
      <c r="C447" s="10"/>
      <c r="D447" s="10"/>
      <c r="E447" s="10"/>
      <c r="F447" s="10"/>
      <c r="G447" s="10"/>
      <c r="H447" s="10"/>
      <c r="I447" s="10"/>
      <c r="J447" s="10"/>
      <c r="K447" s="10"/>
      <c r="L447" s="10"/>
      <c r="M447" s="10"/>
      <c r="N447" s="10"/>
      <c r="O447" s="10"/>
      <c r="P447" s="10"/>
      <c r="Q447" s="10"/>
      <c r="R447" s="10"/>
      <c r="S447" s="10"/>
      <c r="T447" s="10"/>
      <c r="U447" s="10"/>
      <c r="V447" s="10"/>
      <c r="W447" s="10"/>
      <c r="X447" s="10"/>
      <c r="Y447" s="10"/>
      <c r="Z447" s="10"/>
      <c r="AA447" s="10"/>
    </row>
    <row r="448" spans="1:27" ht="12.75" customHeight="1" x14ac:dyDescent="0.15">
      <c r="A448" s="10"/>
      <c r="B448" s="10"/>
      <c r="C448" s="10"/>
      <c r="D448" s="10"/>
      <c r="E448" s="10"/>
      <c r="F448" s="10"/>
      <c r="G448" s="10"/>
      <c r="H448" s="10"/>
      <c r="I448" s="10"/>
      <c r="J448" s="10"/>
      <c r="K448" s="10"/>
      <c r="L448" s="10"/>
      <c r="M448" s="10"/>
      <c r="N448" s="10"/>
      <c r="O448" s="10"/>
      <c r="P448" s="10"/>
      <c r="Q448" s="10"/>
      <c r="R448" s="10"/>
      <c r="S448" s="10"/>
      <c r="T448" s="10"/>
      <c r="U448" s="10"/>
      <c r="V448" s="10"/>
      <c r="W448" s="10"/>
      <c r="X448" s="10"/>
      <c r="Y448" s="10"/>
      <c r="Z448" s="10"/>
      <c r="AA448" s="10"/>
    </row>
    <row r="449" spans="1:27" ht="12.75" customHeight="1" x14ac:dyDescent="0.15">
      <c r="A449" s="10"/>
      <c r="B449" s="10"/>
      <c r="C449" s="10"/>
      <c r="D449" s="10"/>
      <c r="E449" s="10"/>
      <c r="F449" s="10"/>
      <c r="G449" s="10"/>
      <c r="H449" s="10"/>
      <c r="I449" s="10"/>
      <c r="J449" s="10"/>
      <c r="K449" s="10"/>
      <c r="L449" s="10"/>
      <c r="M449" s="10"/>
      <c r="N449" s="10"/>
      <c r="O449" s="10"/>
      <c r="P449" s="10"/>
      <c r="Q449" s="10"/>
      <c r="R449" s="10"/>
      <c r="S449" s="10"/>
      <c r="T449" s="10"/>
      <c r="U449" s="10"/>
      <c r="V449" s="10"/>
      <c r="W449" s="10"/>
      <c r="X449" s="10"/>
      <c r="Y449" s="10"/>
      <c r="Z449" s="10"/>
      <c r="AA449" s="10"/>
    </row>
    <row r="450" spans="1:27" ht="12.75" customHeight="1" x14ac:dyDescent="0.15">
      <c r="A450" s="10"/>
      <c r="B450" s="10"/>
      <c r="C450" s="10"/>
      <c r="D450" s="10"/>
      <c r="E450" s="10"/>
      <c r="F450" s="10"/>
      <c r="G450" s="10"/>
      <c r="H450" s="10"/>
      <c r="I450" s="10"/>
      <c r="J450" s="10"/>
      <c r="K450" s="10"/>
      <c r="L450" s="10"/>
      <c r="M450" s="10"/>
      <c r="N450" s="10"/>
      <c r="O450" s="10"/>
      <c r="P450" s="10"/>
      <c r="Q450" s="10"/>
      <c r="R450" s="10"/>
      <c r="S450" s="10"/>
      <c r="T450" s="10"/>
      <c r="U450" s="10"/>
      <c r="V450" s="10"/>
      <c r="W450" s="10"/>
      <c r="X450" s="10"/>
      <c r="Y450" s="10"/>
      <c r="Z450" s="10"/>
      <c r="AA450" s="10"/>
    </row>
    <row r="451" spans="1:27" ht="12.75" customHeight="1" x14ac:dyDescent="0.15">
      <c r="A451" s="10"/>
      <c r="B451" s="10"/>
      <c r="C451" s="10"/>
      <c r="D451" s="10"/>
      <c r="E451" s="10"/>
      <c r="F451" s="10"/>
      <c r="G451" s="10"/>
      <c r="H451" s="10"/>
      <c r="I451" s="10"/>
      <c r="J451" s="10"/>
      <c r="K451" s="10"/>
      <c r="L451" s="10"/>
      <c r="M451" s="10"/>
      <c r="N451" s="10"/>
      <c r="O451" s="10"/>
      <c r="P451" s="10"/>
      <c r="Q451" s="10"/>
      <c r="R451" s="10"/>
      <c r="S451" s="10"/>
      <c r="T451" s="10"/>
      <c r="U451" s="10"/>
      <c r="V451" s="10"/>
      <c r="W451" s="10"/>
      <c r="X451" s="10"/>
      <c r="Y451" s="10"/>
      <c r="Z451" s="10"/>
      <c r="AA451" s="10"/>
    </row>
    <row r="452" spans="1:27" ht="12.75" customHeight="1" x14ac:dyDescent="0.15">
      <c r="A452" s="10"/>
      <c r="B452" s="10"/>
      <c r="C452" s="10"/>
      <c r="D452" s="10"/>
      <c r="E452" s="10"/>
      <c r="F452" s="10"/>
      <c r="G452" s="10"/>
      <c r="H452" s="10"/>
      <c r="I452" s="10"/>
      <c r="J452" s="10"/>
      <c r="K452" s="10"/>
      <c r="L452" s="10"/>
      <c r="M452" s="10"/>
      <c r="N452" s="10"/>
      <c r="O452" s="10"/>
      <c r="P452" s="10"/>
      <c r="Q452" s="10"/>
      <c r="R452" s="10"/>
      <c r="S452" s="10"/>
      <c r="T452" s="10"/>
      <c r="U452" s="10"/>
      <c r="V452" s="10"/>
      <c r="W452" s="10"/>
      <c r="X452" s="10"/>
      <c r="Y452" s="10"/>
      <c r="Z452" s="10"/>
      <c r="AA452" s="10"/>
    </row>
    <row r="453" spans="1:27" ht="12.75" customHeight="1" x14ac:dyDescent="0.15">
      <c r="A453" s="10"/>
      <c r="B453" s="10"/>
      <c r="C453" s="10"/>
      <c r="D453" s="10"/>
      <c r="E453" s="10"/>
      <c r="F453" s="10"/>
      <c r="G453" s="10"/>
      <c r="H453" s="10"/>
      <c r="I453" s="10"/>
      <c r="J453" s="10"/>
      <c r="K453" s="10"/>
      <c r="L453" s="10"/>
      <c r="M453" s="10"/>
      <c r="N453" s="10"/>
      <c r="O453" s="10"/>
      <c r="P453" s="10"/>
      <c r="Q453" s="10"/>
      <c r="R453" s="10"/>
      <c r="S453" s="10"/>
      <c r="T453" s="10"/>
      <c r="U453" s="10"/>
      <c r="V453" s="10"/>
      <c r="W453" s="10"/>
      <c r="X453" s="10"/>
      <c r="Y453" s="10"/>
      <c r="Z453" s="10"/>
      <c r="AA453" s="10"/>
    </row>
    <row r="454" spans="1:27" ht="12.75" customHeight="1" x14ac:dyDescent="0.15">
      <c r="A454" s="10"/>
      <c r="B454" s="10"/>
      <c r="C454" s="10"/>
      <c r="D454" s="10"/>
      <c r="E454" s="10"/>
      <c r="F454" s="10"/>
      <c r="G454" s="10"/>
      <c r="H454" s="10"/>
      <c r="I454" s="10"/>
      <c r="J454" s="10"/>
      <c r="K454" s="10"/>
      <c r="L454" s="10"/>
      <c r="M454" s="10"/>
      <c r="N454" s="10"/>
      <c r="O454" s="10"/>
      <c r="P454" s="10"/>
      <c r="Q454" s="10"/>
      <c r="R454" s="10"/>
      <c r="S454" s="10"/>
      <c r="T454" s="10"/>
      <c r="U454" s="10"/>
      <c r="V454" s="10"/>
      <c r="W454" s="10"/>
      <c r="X454" s="10"/>
      <c r="Y454" s="10"/>
      <c r="Z454" s="10"/>
      <c r="AA454" s="10"/>
    </row>
    <row r="455" spans="1:27" ht="12.75" customHeight="1" x14ac:dyDescent="0.15">
      <c r="A455" s="10"/>
      <c r="B455" s="10"/>
      <c r="C455" s="10"/>
      <c r="D455" s="10"/>
      <c r="E455" s="10"/>
      <c r="F455" s="10"/>
      <c r="G455" s="10"/>
      <c r="H455" s="10"/>
      <c r="I455" s="10"/>
      <c r="J455" s="10"/>
      <c r="K455" s="10"/>
      <c r="L455" s="10"/>
      <c r="M455" s="10"/>
      <c r="N455" s="10"/>
      <c r="O455" s="10"/>
      <c r="P455" s="10"/>
      <c r="Q455" s="10"/>
      <c r="R455" s="10"/>
      <c r="S455" s="10"/>
      <c r="T455" s="10"/>
      <c r="U455" s="10"/>
      <c r="V455" s="10"/>
      <c r="W455" s="10"/>
      <c r="X455" s="10"/>
      <c r="Y455" s="10"/>
      <c r="Z455" s="10"/>
      <c r="AA455" s="10"/>
    </row>
    <row r="456" spans="1:27" ht="12.75" customHeight="1" x14ac:dyDescent="0.15">
      <c r="A456" s="10"/>
      <c r="B456" s="10"/>
      <c r="C456" s="10"/>
      <c r="D456" s="10"/>
      <c r="E456" s="10"/>
      <c r="F456" s="10"/>
      <c r="G456" s="10"/>
      <c r="H456" s="10"/>
      <c r="I456" s="10"/>
      <c r="J456" s="10"/>
      <c r="K456" s="10"/>
      <c r="L456" s="10"/>
      <c r="M456" s="10"/>
      <c r="N456" s="10"/>
      <c r="O456" s="10"/>
      <c r="P456" s="10"/>
      <c r="Q456" s="10"/>
      <c r="R456" s="10"/>
      <c r="S456" s="10"/>
      <c r="T456" s="10"/>
      <c r="U456" s="10"/>
      <c r="V456" s="10"/>
      <c r="W456" s="10"/>
      <c r="X456" s="10"/>
      <c r="Y456" s="10"/>
      <c r="Z456" s="10"/>
      <c r="AA456" s="10"/>
    </row>
    <row r="457" spans="1:27" ht="12.75" customHeight="1" x14ac:dyDescent="0.15">
      <c r="A457" s="10"/>
      <c r="B457" s="10"/>
      <c r="C457" s="10"/>
      <c r="D457" s="10"/>
      <c r="E457" s="10"/>
      <c r="F457" s="10"/>
      <c r="G457" s="10"/>
      <c r="H457" s="10"/>
      <c r="I457" s="10"/>
      <c r="J457" s="10"/>
      <c r="K457" s="10"/>
      <c r="L457" s="10"/>
      <c r="M457" s="10"/>
      <c r="N457" s="10"/>
      <c r="O457" s="10"/>
      <c r="P457" s="10"/>
      <c r="Q457" s="10"/>
      <c r="R457" s="10"/>
      <c r="S457" s="10"/>
      <c r="T457" s="10"/>
      <c r="U457" s="10"/>
      <c r="V457" s="10"/>
      <c r="W457" s="10"/>
      <c r="X457" s="10"/>
      <c r="Y457" s="10"/>
      <c r="Z457" s="10"/>
      <c r="AA457" s="10"/>
    </row>
    <row r="458" spans="1:27" ht="12.75" customHeight="1" x14ac:dyDescent="0.15">
      <c r="A458" s="10"/>
      <c r="B458" s="10"/>
      <c r="C458" s="10"/>
      <c r="D458" s="10"/>
      <c r="E458" s="10"/>
      <c r="F458" s="10"/>
      <c r="G458" s="10"/>
      <c r="H458" s="10"/>
      <c r="I458" s="10"/>
      <c r="J458" s="10"/>
      <c r="K458" s="10"/>
      <c r="L458" s="10"/>
      <c r="M458" s="10"/>
      <c r="N458" s="10"/>
      <c r="O458" s="10"/>
      <c r="P458" s="10"/>
      <c r="Q458" s="10"/>
      <c r="R458" s="10"/>
      <c r="S458" s="10"/>
      <c r="T458" s="10"/>
      <c r="U458" s="10"/>
      <c r="V458" s="10"/>
      <c r="W458" s="10"/>
      <c r="X458" s="10"/>
      <c r="Y458" s="10"/>
      <c r="Z458" s="10"/>
      <c r="AA458" s="10"/>
    </row>
    <row r="459" spans="1:27" ht="12.75" customHeight="1" x14ac:dyDescent="0.15">
      <c r="A459" s="10"/>
      <c r="B459" s="10"/>
      <c r="C459" s="10"/>
      <c r="D459" s="10"/>
      <c r="E459" s="10"/>
      <c r="F459" s="10"/>
      <c r="G459" s="10"/>
      <c r="H459" s="10"/>
      <c r="I459" s="10"/>
      <c r="J459" s="10"/>
      <c r="K459" s="10"/>
      <c r="L459" s="10"/>
      <c r="M459" s="10"/>
      <c r="N459" s="10"/>
      <c r="O459" s="10"/>
      <c r="P459" s="10"/>
      <c r="Q459" s="10"/>
      <c r="R459" s="10"/>
      <c r="S459" s="10"/>
      <c r="T459" s="10"/>
      <c r="U459" s="10"/>
      <c r="V459" s="10"/>
      <c r="W459" s="10"/>
      <c r="X459" s="10"/>
      <c r="Y459" s="10"/>
      <c r="Z459" s="10"/>
      <c r="AA459" s="10"/>
    </row>
    <row r="460" spans="1:27" ht="12.75" customHeight="1" x14ac:dyDescent="0.15">
      <c r="A460" s="10"/>
      <c r="B460" s="10"/>
      <c r="C460" s="10"/>
      <c r="D460" s="10"/>
      <c r="E460" s="10"/>
      <c r="F460" s="10"/>
      <c r="G460" s="10"/>
      <c r="H460" s="10"/>
      <c r="I460" s="10"/>
      <c r="J460" s="10"/>
      <c r="K460" s="10"/>
      <c r="L460" s="10"/>
      <c r="M460" s="10"/>
      <c r="N460" s="10"/>
      <c r="O460" s="10"/>
      <c r="P460" s="10"/>
      <c r="Q460" s="10"/>
      <c r="R460" s="10"/>
      <c r="S460" s="10"/>
      <c r="T460" s="10"/>
      <c r="U460" s="10"/>
      <c r="V460" s="10"/>
      <c r="W460" s="10"/>
      <c r="X460" s="10"/>
      <c r="Y460" s="10"/>
      <c r="Z460" s="10"/>
      <c r="AA460" s="10"/>
    </row>
    <row r="461" spans="1:27" ht="12.75" customHeight="1" x14ac:dyDescent="0.15">
      <c r="A461" s="10"/>
      <c r="B461" s="10"/>
      <c r="C461" s="10"/>
      <c r="D461" s="10"/>
      <c r="E461" s="10"/>
      <c r="F461" s="10"/>
      <c r="G461" s="10"/>
      <c r="H461" s="10"/>
      <c r="I461" s="10"/>
      <c r="J461" s="10"/>
      <c r="K461" s="10"/>
      <c r="L461" s="10"/>
      <c r="M461" s="10"/>
      <c r="N461" s="10"/>
      <c r="O461" s="10"/>
      <c r="P461" s="10"/>
      <c r="Q461" s="10"/>
      <c r="R461" s="10"/>
      <c r="S461" s="10"/>
      <c r="T461" s="10"/>
      <c r="U461" s="10"/>
      <c r="V461" s="10"/>
      <c r="W461" s="10"/>
      <c r="X461" s="10"/>
      <c r="Y461" s="10"/>
      <c r="Z461" s="10"/>
      <c r="AA461" s="10"/>
    </row>
    <row r="462" spans="1:27" ht="12.75" customHeight="1" x14ac:dyDescent="0.15">
      <c r="A462" s="10"/>
      <c r="B462" s="10"/>
      <c r="C462" s="10"/>
      <c r="D462" s="10"/>
      <c r="E462" s="10"/>
      <c r="F462" s="10"/>
      <c r="G462" s="10"/>
      <c r="H462" s="10"/>
      <c r="I462" s="10"/>
      <c r="J462" s="10"/>
      <c r="K462" s="10"/>
      <c r="L462" s="10"/>
      <c r="M462" s="10"/>
      <c r="N462" s="10"/>
      <c r="O462" s="10"/>
      <c r="P462" s="10"/>
      <c r="Q462" s="10"/>
      <c r="R462" s="10"/>
      <c r="S462" s="10"/>
      <c r="T462" s="10"/>
      <c r="U462" s="10"/>
      <c r="V462" s="10"/>
      <c r="W462" s="10"/>
      <c r="X462" s="10"/>
      <c r="Y462" s="10"/>
      <c r="Z462" s="10"/>
      <c r="AA462" s="10"/>
    </row>
    <row r="463" spans="1:27" ht="12.75" customHeight="1" x14ac:dyDescent="0.15">
      <c r="A463" s="10"/>
      <c r="B463" s="10"/>
      <c r="C463" s="10"/>
      <c r="D463" s="10"/>
      <c r="E463" s="10"/>
      <c r="F463" s="10"/>
      <c r="G463" s="10"/>
      <c r="H463" s="10"/>
      <c r="I463" s="10"/>
      <c r="J463" s="10"/>
      <c r="K463" s="10"/>
      <c r="L463" s="10"/>
      <c r="M463" s="10"/>
      <c r="N463" s="10"/>
      <c r="O463" s="10"/>
      <c r="P463" s="10"/>
      <c r="Q463" s="10"/>
      <c r="R463" s="10"/>
      <c r="S463" s="10"/>
      <c r="T463" s="10"/>
      <c r="U463" s="10"/>
      <c r="V463" s="10"/>
      <c r="W463" s="10"/>
      <c r="X463" s="10"/>
      <c r="Y463" s="10"/>
      <c r="Z463" s="10"/>
      <c r="AA463" s="10"/>
    </row>
    <row r="464" spans="1:27" ht="12.75" customHeight="1" x14ac:dyDescent="0.15">
      <c r="A464" s="10"/>
      <c r="B464" s="10"/>
      <c r="C464" s="10"/>
      <c r="D464" s="10"/>
      <c r="E464" s="10"/>
      <c r="F464" s="10"/>
      <c r="G464" s="10"/>
      <c r="H464" s="10"/>
      <c r="I464" s="10"/>
      <c r="J464" s="10"/>
      <c r="K464" s="10"/>
      <c r="L464" s="10"/>
      <c r="M464" s="10"/>
      <c r="N464" s="10"/>
      <c r="O464" s="10"/>
      <c r="P464" s="10"/>
      <c r="Q464" s="10"/>
      <c r="R464" s="10"/>
      <c r="S464" s="10"/>
      <c r="T464" s="10"/>
      <c r="U464" s="10"/>
      <c r="V464" s="10"/>
      <c r="W464" s="10"/>
      <c r="X464" s="10"/>
      <c r="Y464" s="10"/>
      <c r="Z464" s="10"/>
      <c r="AA464" s="10"/>
    </row>
    <row r="465" spans="1:27" ht="12.75" customHeight="1" x14ac:dyDescent="0.15">
      <c r="A465" s="10"/>
      <c r="B465" s="10"/>
      <c r="C465" s="10"/>
      <c r="D465" s="10"/>
      <c r="E465" s="10"/>
      <c r="F465" s="10"/>
      <c r="G465" s="10"/>
      <c r="H465" s="10"/>
      <c r="I465" s="10"/>
      <c r="J465" s="10"/>
      <c r="K465" s="10"/>
      <c r="L465" s="10"/>
      <c r="M465" s="10"/>
      <c r="N465" s="10"/>
      <c r="O465" s="10"/>
      <c r="P465" s="10"/>
      <c r="Q465" s="10"/>
      <c r="R465" s="10"/>
      <c r="S465" s="10"/>
      <c r="T465" s="10"/>
      <c r="U465" s="10"/>
      <c r="V465" s="10"/>
      <c r="W465" s="10"/>
      <c r="X465" s="10"/>
      <c r="Y465" s="10"/>
      <c r="Z465" s="10"/>
      <c r="AA465" s="10"/>
    </row>
    <row r="466" spans="1:27" ht="12.75" customHeight="1" x14ac:dyDescent="0.15">
      <c r="A466" s="10"/>
      <c r="B466" s="10"/>
      <c r="C466" s="10"/>
      <c r="D466" s="10"/>
      <c r="E466" s="10"/>
      <c r="F466" s="10"/>
      <c r="G466" s="10"/>
      <c r="H466" s="10"/>
      <c r="I466" s="10"/>
      <c r="J466" s="10"/>
      <c r="K466" s="10"/>
      <c r="L466" s="10"/>
      <c r="M466" s="10"/>
      <c r="N466" s="10"/>
      <c r="O466" s="10"/>
      <c r="P466" s="10"/>
      <c r="Q466" s="10"/>
      <c r="R466" s="10"/>
      <c r="S466" s="10"/>
      <c r="T466" s="10"/>
      <c r="U466" s="10"/>
      <c r="V466" s="10"/>
      <c r="W466" s="10"/>
      <c r="X466" s="10"/>
      <c r="Y466" s="10"/>
      <c r="Z466" s="10"/>
      <c r="AA466" s="10"/>
    </row>
    <row r="467" spans="1:27" ht="12.75" customHeight="1" x14ac:dyDescent="0.15">
      <c r="A467" s="10"/>
      <c r="B467" s="10"/>
      <c r="C467" s="10"/>
      <c r="D467" s="10"/>
      <c r="E467" s="10"/>
      <c r="F467" s="10"/>
      <c r="G467" s="10"/>
      <c r="H467" s="10"/>
      <c r="I467" s="10"/>
      <c r="J467" s="10"/>
      <c r="K467" s="10"/>
      <c r="L467" s="10"/>
      <c r="M467" s="10"/>
      <c r="N467" s="10"/>
      <c r="O467" s="10"/>
      <c r="P467" s="10"/>
      <c r="Q467" s="10"/>
      <c r="R467" s="10"/>
      <c r="S467" s="10"/>
      <c r="T467" s="10"/>
      <c r="U467" s="10"/>
      <c r="V467" s="10"/>
      <c r="W467" s="10"/>
      <c r="X467" s="10"/>
      <c r="Y467" s="10"/>
      <c r="Z467" s="10"/>
      <c r="AA467" s="10"/>
    </row>
    <row r="468" spans="1:27" ht="12.75" customHeight="1" x14ac:dyDescent="0.15">
      <c r="A468" s="10"/>
      <c r="B468" s="10"/>
      <c r="C468" s="10"/>
      <c r="D468" s="10"/>
      <c r="E468" s="10"/>
      <c r="F468" s="10"/>
      <c r="G468" s="10"/>
      <c r="H468" s="10"/>
      <c r="I468" s="10"/>
      <c r="J468" s="10"/>
      <c r="K468" s="10"/>
      <c r="L468" s="10"/>
      <c r="M468" s="10"/>
      <c r="N468" s="10"/>
      <c r="O468" s="10"/>
      <c r="P468" s="10"/>
      <c r="Q468" s="10"/>
      <c r="R468" s="10"/>
      <c r="S468" s="10"/>
      <c r="T468" s="10"/>
      <c r="U468" s="10"/>
      <c r="V468" s="10"/>
      <c r="W468" s="10"/>
      <c r="X468" s="10"/>
      <c r="Y468" s="10"/>
      <c r="Z468" s="10"/>
      <c r="AA468" s="10"/>
    </row>
    <row r="469" spans="1:27" ht="12.75" customHeight="1" x14ac:dyDescent="0.15">
      <c r="A469" s="10"/>
      <c r="B469" s="10"/>
      <c r="C469" s="10"/>
      <c r="D469" s="10"/>
      <c r="E469" s="10"/>
      <c r="F469" s="10"/>
      <c r="G469" s="10"/>
      <c r="H469" s="10"/>
      <c r="I469" s="10"/>
      <c r="J469" s="10"/>
      <c r="K469" s="10"/>
      <c r="L469" s="10"/>
      <c r="M469" s="10"/>
      <c r="N469" s="10"/>
      <c r="O469" s="10"/>
      <c r="P469" s="10"/>
      <c r="Q469" s="10"/>
      <c r="R469" s="10"/>
      <c r="S469" s="10"/>
      <c r="T469" s="10"/>
      <c r="U469" s="10"/>
      <c r="V469" s="10"/>
      <c r="W469" s="10"/>
      <c r="X469" s="10"/>
      <c r="Y469" s="10"/>
      <c r="Z469" s="10"/>
      <c r="AA469" s="10"/>
    </row>
    <row r="470" spans="1:27" ht="12.75" customHeight="1" x14ac:dyDescent="0.15">
      <c r="A470" s="10"/>
      <c r="B470" s="10"/>
      <c r="C470" s="10"/>
      <c r="D470" s="10"/>
      <c r="E470" s="10"/>
      <c r="F470" s="10"/>
      <c r="G470" s="10"/>
      <c r="H470" s="10"/>
      <c r="I470" s="10"/>
      <c r="J470" s="10"/>
      <c r="K470" s="10"/>
      <c r="L470" s="10"/>
      <c r="M470" s="10"/>
      <c r="N470" s="10"/>
      <c r="O470" s="10"/>
      <c r="P470" s="10"/>
      <c r="Q470" s="10"/>
      <c r="R470" s="10"/>
      <c r="S470" s="10"/>
      <c r="T470" s="10"/>
      <c r="U470" s="10"/>
      <c r="V470" s="10"/>
      <c r="W470" s="10"/>
      <c r="X470" s="10"/>
      <c r="Y470" s="10"/>
      <c r="Z470" s="10"/>
      <c r="AA470" s="10"/>
    </row>
    <row r="471" spans="1:27" ht="12.75" customHeight="1" x14ac:dyDescent="0.15">
      <c r="A471" s="10"/>
      <c r="B471" s="10"/>
      <c r="C471" s="10"/>
      <c r="D471" s="10"/>
      <c r="E471" s="10"/>
      <c r="F471" s="10"/>
      <c r="G471" s="10"/>
      <c r="H471" s="10"/>
      <c r="I471" s="10"/>
      <c r="J471" s="10"/>
      <c r="K471" s="10"/>
      <c r="L471" s="10"/>
      <c r="M471" s="10"/>
      <c r="N471" s="10"/>
      <c r="O471" s="10"/>
      <c r="P471" s="10"/>
      <c r="Q471" s="10"/>
      <c r="R471" s="10"/>
      <c r="S471" s="10"/>
      <c r="T471" s="10"/>
      <c r="U471" s="10"/>
      <c r="V471" s="10"/>
      <c r="W471" s="10"/>
      <c r="X471" s="10"/>
      <c r="Y471" s="10"/>
      <c r="Z471" s="10"/>
      <c r="AA471" s="10"/>
    </row>
    <row r="472" spans="1:27" ht="12.75" customHeight="1" x14ac:dyDescent="0.15">
      <c r="A472" s="10"/>
      <c r="B472" s="10"/>
      <c r="C472" s="10"/>
      <c r="D472" s="10"/>
      <c r="E472" s="10"/>
      <c r="F472" s="10"/>
      <c r="G472" s="10"/>
      <c r="H472" s="10"/>
      <c r="I472" s="10"/>
      <c r="J472" s="10"/>
      <c r="K472" s="10"/>
      <c r="L472" s="10"/>
      <c r="M472" s="10"/>
      <c r="N472" s="10"/>
      <c r="O472" s="10"/>
      <c r="P472" s="10"/>
      <c r="Q472" s="10"/>
      <c r="R472" s="10"/>
      <c r="S472" s="10"/>
      <c r="T472" s="10"/>
      <c r="U472" s="10"/>
      <c r="V472" s="10"/>
      <c r="W472" s="10"/>
      <c r="X472" s="10"/>
      <c r="Y472" s="10"/>
      <c r="Z472" s="10"/>
      <c r="AA472" s="10"/>
    </row>
    <row r="473" spans="1:27" ht="12.75" customHeight="1" x14ac:dyDescent="0.15">
      <c r="A473" s="10"/>
      <c r="B473" s="10"/>
      <c r="C473" s="10"/>
      <c r="D473" s="10"/>
      <c r="E473" s="10"/>
      <c r="F473" s="10"/>
      <c r="G473" s="10"/>
      <c r="H473" s="10"/>
      <c r="I473" s="10"/>
      <c r="J473" s="10"/>
      <c r="K473" s="10"/>
      <c r="L473" s="10"/>
      <c r="M473" s="10"/>
      <c r="N473" s="10"/>
      <c r="O473" s="10"/>
      <c r="P473" s="10"/>
      <c r="Q473" s="10"/>
      <c r="R473" s="10"/>
      <c r="S473" s="10"/>
      <c r="T473" s="10"/>
      <c r="U473" s="10"/>
      <c r="V473" s="10"/>
      <c r="W473" s="10"/>
      <c r="X473" s="10"/>
      <c r="Y473" s="10"/>
      <c r="Z473" s="10"/>
      <c r="AA473" s="10"/>
    </row>
    <row r="474" spans="1:27" ht="12.75" customHeight="1" x14ac:dyDescent="0.15">
      <c r="A474" s="10"/>
      <c r="B474" s="10"/>
      <c r="C474" s="10"/>
      <c r="D474" s="10"/>
      <c r="E474" s="10"/>
      <c r="F474" s="10"/>
      <c r="G474" s="10"/>
      <c r="H474" s="10"/>
      <c r="I474" s="10"/>
      <c r="J474" s="10"/>
      <c r="K474" s="10"/>
      <c r="L474" s="10"/>
      <c r="M474" s="10"/>
      <c r="N474" s="10"/>
      <c r="O474" s="10"/>
      <c r="P474" s="10"/>
      <c r="Q474" s="10"/>
      <c r="R474" s="10"/>
      <c r="S474" s="10"/>
      <c r="T474" s="10"/>
      <c r="U474" s="10"/>
      <c r="V474" s="10"/>
      <c r="W474" s="10"/>
      <c r="X474" s="10"/>
      <c r="Y474" s="10"/>
      <c r="Z474" s="10"/>
      <c r="AA474" s="10"/>
    </row>
    <row r="475" spans="1:27" ht="12.75" customHeight="1" x14ac:dyDescent="0.15">
      <c r="A475" s="10"/>
      <c r="B475" s="10"/>
      <c r="C475" s="10"/>
      <c r="D475" s="10"/>
      <c r="E475" s="10"/>
      <c r="F475" s="10"/>
      <c r="G475" s="10"/>
      <c r="H475" s="10"/>
      <c r="I475" s="10"/>
      <c r="J475" s="10"/>
      <c r="K475" s="10"/>
      <c r="L475" s="10"/>
      <c r="M475" s="10"/>
      <c r="N475" s="10"/>
      <c r="O475" s="10"/>
      <c r="P475" s="10"/>
      <c r="Q475" s="10"/>
      <c r="R475" s="10"/>
      <c r="S475" s="10"/>
      <c r="T475" s="10"/>
      <c r="U475" s="10"/>
      <c r="V475" s="10"/>
      <c r="W475" s="10"/>
      <c r="X475" s="10"/>
      <c r="Y475" s="10"/>
      <c r="Z475" s="10"/>
      <c r="AA475" s="10"/>
    </row>
    <row r="476" spans="1:27" ht="12.75" customHeight="1" x14ac:dyDescent="0.15">
      <c r="A476" s="10"/>
      <c r="B476" s="10"/>
      <c r="C476" s="10"/>
      <c r="D476" s="10"/>
      <c r="E476" s="10"/>
      <c r="F476" s="10"/>
      <c r="G476" s="10"/>
      <c r="H476" s="10"/>
      <c r="I476" s="10"/>
      <c r="J476" s="10"/>
      <c r="K476" s="10"/>
      <c r="L476" s="10"/>
      <c r="M476" s="10"/>
      <c r="N476" s="10"/>
      <c r="O476" s="10"/>
      <c r="P476" s="10"/>
      <c r="Q476" s="10"/>
      <c r="R476" s="10"/>
      <c r="S476" s="10"/>
      <c r="T476" s="10"/>
      <c r="U476" s="10"/>
      <c r="V476" s="10"/>
      <c r="W476" s="10"/>
      <c r="X476" s="10"/>
      <c r="Y476" s="10"/>
      <c r="Z476" s="10"/>
      <c r="AA476" s="10"/>
    </row>
    <row r="477" spans="1:27" ht="12.75" customHeight="1" x14ac:dyDescent="0.15">
      <c r="A477" s="10"/>
      <c r="B477" s="10"/>
      <c r="C477" s="10"/>
      <c r="D477" s="10"/>
      <c r="E477" s="10"/>
      <c r="F477" s="10"/>
      <c r="G477" s="10"/>
      <c r="H477" s="10"/>
      <c r="I477" s="10"/>
      <c r="J477" s="10"/>
      <c r="K477" s="10"/>
      <c r="L477" s="10"/>
      <c r="M477" s="10"/>
      <c r="N477" s="10"/>
      <c r="O477" s="10"/>
      <c r="P477" s="10"/>
      <c r="Q477" s="10"/>
      <c r="R477" s="10"/>
      <c r="S477" s="10"/>
      <c r="T477" s="10"/>
      <c r="U477" s="10"/>
      <c r="V477" s="10"/>
      <c r="W477" s="10"/>
      <c r="X477" s="10"/>
      <c r="Y477" s="10"/>
      <c r="Z477" s="10"/>
      <c r="AA477" s="10"/>
    </row>
    <row r="478" spans="1:27" ht="12.75" customHeight="1" x14ac:dyDescent="0.15">
      <c r="A478" s="10"/>
      <c r="B478" s="10"/>
      <c r="C478" s="10"/>
      <c r="D478" s="10"/>
      <c r="E478" s="10"/>
      <c r="F478" s="10"/>
      <c r="G478" s="10"/>
      <c r="H478" s="10"/>
      <c r="I478" s="10"/>
      <c r="J478" s="10"/>
      <c r="K478" s="10"/>
      <c r="L478" s="10"/>
      <c r="M478" s="10"/>
      <c r="N478" s="10"/>
      <c r="O478" s="10"/>
      <c r="P478" s="10"/>
      <c r="Q478" s="10"/>
      <c r="R478" s="10"/>
      <c r="S478" s="10"/>
      <c r="T478" s="10"/>
      <c r="U478" s="10"/>
      <c r="V478" s="10"/>
      <c r="W478" s="10"/>
      <c r="X478" s="10"/>
      <c r="Y478" s="10"/>
      <c r="Z478" s="10"/>
      <c r="AA478" s="10"/>
    </row>
    <row r="479" spans="1:27" ht="12.75" customHeight="1" x14ac:dyDescent="0.15">
      <c r="A479" s="10"/>
      <c r="B479" s="10"/>
      <c r="C479" s="10"/>
      <c r="D479" s="10"/>
      <c r="E479" s="10"/>
      <c r="F479" s="10"/>
      <c r="G479" s="10"/>
      <c r="H479" s="10"/>
      <c r="I479" s="10"/>
      <c r="J479" s="10"/>
      <c r="K479" s="10"/>
      <c r="L479" s="10"/>
      <c r="M479" s="10"/>
      <c r="N479" s="10"/>
      <c r="O479" s="10"/>
      <c r="P479" s="10"/>
      <c r="Q479" s="10"/>
      <c r="R479" s="10"/>
      <c r="S479" s="10"/>
      <c r="T479" s="10"/>
      <c r="U479" s="10"/>
      <c r="V479" s="10"/>
      <c r="W479" s="10"/>
      <c r="X479" s="10"/>
      <c r="Y479" s="10"/>
      <c r="Z479" s="10"/>
      <c r="AA479" s="10"/>
    </row>
    <row r="480" spans="1:27" ht="12.75" customHeight="1" x14ac:dyDescent="0.15">
      <c r="A480" s="10"/>
      <c r="B480" s="10"/>
      <c r="C480" s="10"/>
      <c r="D480" s="10"/>
      <c r="E480" s="10"/>
      <c r="F480" s="10"/>
      <c r="G480" s="10"/>
      <c r="H480" s="10"/>
      <c r="I480" s="10"/>
      <c r="J480" s="10"/>
      <c r="K480" s="10"/>
      <c r="L480" s="10"/>
      <c r="M480" s="10"/>
      <c r="N480" s="10"/>
      <c r="O480" s="10"/>
      <c r="P480" s="10"/>
      <c r="Q480" s="10"/>
      <c r="R480" s="10"/>
      <c r="S480" s="10"/>
      <c r="T480" s="10"/>
      <c r="U480" s="10"/>
      <c r="V480" s="10"/>
      <c r="W480" s="10"/>
      <c r="X480" s="10"/>
      <c r="Y480" s="10"/>
      <c r="Z480" s="10"/>
      <c r="AA480" s="10"/>
    </row>
    <row r="481" spans="1:27" ht="12.75" customHeight="1" x14ac:dyDescent="0.15">
      <c r="A481" s="10"/>
      <c r="B481" s="10"/>
      <c r="C481" s="10"/>
      <c r="D481" s="10"/>
      <c r="E481" s="10"/>
      <c r="F481" s="10"/>
      <c r="G481" s="10"/>
      <c r="H481" s="10"/>
      <c r="I481" s="10"/>
      <c r="J481" s="10"/>
      <c r="K481" s="10"/>
      <c r="L481" s="10"/>
      <c r="M481" s="10"/>
      <c r="N481" s="10"/>
      <c r="O481" s="10"/>
      <c r="P481" s="10"/>
      <c r="Q481" s="10"/>
      <c r="R481" s="10"/>
      <c r="S481" s="10"/>
      <c r="T481" s="10"/>
      <c r="U481" s="10"/>
      <c r="V481" s="10"/>
      <c r="W481" s="10"/>
      <c r="X481" s="10"/>
      <c r="Y481" s="10"/>
      <c r="Z481" s="10"/>
      <c r="AA481" s="10"/>
    </row>
    <row r="482" spans="1:27" ht="12.75" customHeight="1" x14ac:dyDescent="0.15">
      <c r="A482" s="10"/>
      <c r="B482" s="10"/>
      <c r="C482" s="10"/>
      <c r="D482" s="10"/>
      <c r="E482" s="10"/>
      <c r="F482" s="10"/>
      <c r="G482" s="10"/>
      <c r="H482" s="10"/>
      <c r="I482" s="10"/>
      <c r="J482" s="10"/>
      <c r="K482" s="10"/>
      <c r="L482" s="10"/>
      <c r="M482" s="10"/>
      <c r="N482" s="10"/>
      <c r="O482" s="10"/>
      <c r="P482" s="10"/>
      <c r="Q482" s="10"/>
      <c r="R482" s="10"/>
      <c r="S482" s="10"/>
      <c r="T482" s="10"/>
      <c r="U482" s="10"/>
      <c r="V482" s="10"/>
      <c r="W482" s="10"/>
      <c r="X482" s="10"/>
      <c r="Y482" s="10"/>
      <c r="Z482" s="10"/>
      <c r="AA482" s="10"/>
    </row>
    <row r="483" spans="1:27" ht="12.75" customHeight="1" x14ac:dyDescent="0.15">
      <c r="A483" s="10"/>
      <c r="B483" s="10"/>
      <c r="C483" s="10"/>
      <c r="D483" s="10"/>
      <c r="E483" s="10"/>
      <c r="F483" s="10"/>
      <c r="G483" s="10"/>
      <c r="H483" s="10"/>
      <c r="I483" s="10"/>
      <c r="J483" s="10"/>
      <c r="K483" s="10"/>
      <c r="L483" s="10"/>
      <c r="M483" s="10"/>
      <c r="N483" s="10"/>
      <c r="O483" s="10"/>
      <c r="P483" s="10"/>
      <c r="Q483" s="10"/>
      <c r="R483" s="10"/>
      <c r="S483" s="10"/>
      <c r="T483" s="10"/>
      <c r="U483" s="10"/>
      <c r="V483" s="10"/>
      <c r="W483" s="10"/>
      <c r="X483" s="10"/>
      <c r="Y483" s="10"/>
      <c r="Z483" s="10"/>
      <c r="AA483" s="10"/>
    </row>
    <row r="484" spans="1:27" ht="12.75" customHeight="1" x14ac:dyDescent="0.15">
      <c r="A484" s="10"/>
      <c r="B484" s="10"/>
      <c r="C484" s="10"/>
      <c r="D484" s="10"/>
      <c r="E484" s="10"/>
      <c r="F484" s="10"/>
      <c r="G484" s="10"/>
      <c r="H484" s="10"/>
      <c r="I484" s="10"/>
      <c r="J484" s="10"/>
      <c r="K484" s="10"/>
      <c r="L484" s="10"/>
      <c r="M484" s="10"/>
      <c r="N484" s="10"/>
      <c r="O484" s="10"/>
      <c r="P484" s="10"/>
      <c r="Q484" s="10"/>
      <c r="R484" s="10"/>
      <c r="S484" s="10"/>
      <c r="T484" s="10"/>
      <c r="U484" s="10"/>
      <c r="V484" s="10"/>
      <c r="W484" s="10"/>
      <c r="X484" s="10"/>
      <c r="Y484" s="10"/>
      <c r="Z484" s="10"/>
      <c r="AA484" s="10"/>
    </row>
    <row r="485" spans="1:27" ht="12.75" customHeight="1" x14ac:dyDescent="0.15">
      <c r="A485" s="10"/>
      <c r="B485" s="10"/>
      <c r="C485" s="10"/>
      <c r="D485" s="10"/>
      <c r="E485" s="10"/>
      <c r="F485" s="10"/>
      <c r="G485" s="10"/>
      <c r="H485" s="10"/>
      <c r="I485" s="10"/>
      <c r="J485" s="10"/>
      <c r="K485" s="10"/>
      <c r="L485" s="10"/>
      <c r="M485" s="10"/>
      <c r="N485" s="10"/>
      <c r="O485" s="10"/>
      <c r="P485" s="10"/>
      <c r="Q485" s="10"/>
      <c r="R485" s="10"/>
      <c r="S485" s="10"/>
      <c r="T485" s="10"/>
      <c r="U485" s="10"/>
      <c r="V485" s="10"/>
      <c r="W485" s="10"/>
      <c r="X485" s="10"/>
      <c r="Y485" s="10"/>
      <c r="Z485" s="10"/>
      <c r="AA485" s="10"/>
    </row>
    <row r="486" spans="1:27" ht="12.75" customHeight="1" x14ac:dyDescent="0.15">
      <c r="A486" s="10"/>
      <c r="B486" s="10"/>
      <c r="C486" s="10"/>
      <c r="D486" s="10"/>
      <c r="E486" s="10"/>
      <c r="F486" s="10"/>
      <c r="G486" s="10"/>
      <c r="H486" s="10"/>
      <c r="I486" s="10"/>
      <c r="J486" s="10"/>
      <c r="K486" s="10"/>
      <c r="L486" s="10"/>
      <c r="M486" s="10"/>
      <c r="N486" s="10"/>
      <c r="O486" s="10"/>
      <c r="P486" s="10"/>
      <c r="Q486" s="10"/>
      <c r="R486" s="10"/>
      <c r="S486" s="10"/>
      <c r="T486" s="10"/>
      <c r="U486" s="10"/>
      <c r="V486" s="10"/>
      <c r="W486" s="10"/>
      <c r="X486" s="10"/>
      <c r="Y486" s="10"/>
      <c r="Z486" s="10"/>
      <c r="AA486" s="10"/>
    </row>
    <row r="487" spans="1:27" ht="12.75" customHeight="1" x14ac:dyDescent="0.15">
      <c r="A487" s="10"/>
      <c r="B487" s="10"/>
      <c r="C487" s="10"/>
      <c r="D487" s="10"/>
      <c r="E487" s="10"/>
      <c r="F487" s="10"/>
      <c r="G487" s="10"/>
      <c r="H487" s="10"/>
      <c r="I487" s="10"/>
      <c r="J487" s="10"/>
      <c r="K487" s="10"/>
      <c r="L487" s="10"/>
      <c r="M487" s="10"/>
      <c r="N487" s="10"/>
      <c r="O487" s="10"/>
      <c r="P487" s="10"/>
      <c r="Q487" s="10"/>
      <c r="R487" s="10"/>
      <c r="S487" s="10"/>
      <c r="T487" s="10"/>
      <c r="U487" s="10"/>
      <c r="V487" s="10"/>
      <c r="W487" s="10"/>
      <c r="X487" s="10"/>
      <c r="Y487" s="10"/>
      <c r="Z487" s="10"/>
      <c r="AA487" s="10"/>
    </row>
    <row r="488" spans="1:27" ht="12.75" customHeight="1" x14ac:dyDescent="0.15">
      <c r="A488" s="10"/>
      <c r="B488" s="10"/>
      <c r="C488" s="10"/>
      <c r="D488" s="10"/>
      <c r="E488" s="10"/>
      <c r="F488" s="10"/>
      <c r="G488" s="10"/>
      <c r="H488" s="10"/>
      <c r="I488" s="10"/>
      <c r="J488" s="10"/>
      <c r="K488" s="10"/>
      <c r="L488" s="10"/>
      <c r="M488" s="10"/>
      <c r="N488" s="10"/>
      <c r="O488" s="10"/>
      <c r="P488" s="10"/>
      <c r="Q488" s="10"/>
      <c r="R488" s="10"/>
      <c r="S488" s="10"/>
      <c r="T488" s="10"/>
      <c r="U488" s="10"/>
      <c r="V488" s="10"/>
      <c r="W488" s="10"/>
      <c r="X488" s="10"/>
      <c r="Y488" s="10"/>
      <c r="Z488" s="10"/>
      <c r="AA488" s="10"/>
    </row>
    <row r="489" spans="1:27" ht="12.75" customHeight="1" x14ac:dyDescent="0.15">
      <c r="A489" s="10"/>
      <c r="B489" s="10"/>
      <c r="C489" s="10"/>
      <c r="D489" s="10"/>
      <c r="E489" s="10"/>
      <c r="F489" s="10"/>
      <c r="G489" s="10"/>
      <c r="H489" s="10"/>
      <c r="I489" s="10"/>
      <c r="J489" s="10"/>
      <c r="K489" s="10"/>
      <c r="L489" s="10"/>
      <c r="M489" s="10"/>
      <c r="N489" s="10"/>
      <c r="O489" s="10"/>
      <c r="P489" s="10"/>
      <c r="Q489" s="10"/>
      <c r="R489" s="10"/>
      <c r="S489" s="10"/>
      <c r="T489" s="10"/>
      <c r="U489" s="10"/>
      <c r="V489" s="10"/>
      <c r="W489" s="10"/>
      <c r="X489" s="10"/>
      <c r="Y489" s="10"/>
      <c r="Z489" s="10"/>
      <c r="AA489" s="10"/>
    </row>
    <row r="490" spans="1:27" ht="12.75" customHeight="1" x14ac:dyDescent="0.15">
      <c r="A490" s="10"/>
      <c r="B490" s="10"/>
      <c r="C490" s="10"/>
      <c r="D490" s="10"/>
      <c r="E490" s="10"/>
      <c r="F490" s="10"/>
      <c r="G490" s="10"/>
      <c r="H490" s="10"/>
      <c r="I490" s="10"/>
      <c r="J490" s="10"/>
      <c r="K490" s="10"/>
      <c r="L490" s="10"/>
      <c r="M490" s="10"/>
      <c r="N490" s="10"/>
      <c r="O490" s="10"/>
      <c r="P490" s="10"/>
      <c r="Q490" s="10"/>
      <c r="R490" s="10"/>
      <c r="S490" s="10"/>
      <c r="T490" s="10"/>
      <c r="U490" s="10"/>
      <c r="V490" s="10"/>
      <c r="W490" s="10"/>
      <c r="X490" s="10"/>
      <c r="Y490" s="10"/>
      <c r="Z490" s="10"/>
      <c r="AA490" s="10"/>
    </row>
    <row r="491" spans="1:27" ht="12.75" customHeight="1" x14ac:dyDescent="0.15">
      <c r="A491" s="10"/>
      <c r="B491" s="10"/>
      <c r="C491" s="10"/>
      <c r="D491" s="10"/>
      <c r="E491" s="10"/>
      <c r="F491" s="10"/>
      <c r="G491" s="10"/>
      <c r="H491" s="10"/>
      <c r="I491" s="10"/>
      <c r="J491" s="10"/>
      <c r="K491" s="10"/>
      <c r="L491" s="10"/>
      <c r="M491" s="10"/>
      <c r="N491" s="10"/>
      <c r="O491" s="10"/>
      <c r="P491" s="10"/>
      <c r="Q491" s="10"/>
      <c r="R491" s="10"/>
      <c r="S491" s="10"/>
      <c r="T491" s="10"/>
      <c r="U491" s="10"/>
      <c r="V491" s="10"/>
      <c r="W491" s="10"/>
      <c r="X491" s="10"/>
      <c r="Y491" s="10"/>
      <c r="Z491" s="10"/>
      <c r="AA491" s="10"/>
    </row>
    <row r="492" spans="1:27" ht="12.75" customHeight="1" x14ac:dyDescent="0.15">
      <c r="A492" s="10"/>
      <c r="B492" s="10"/>
      <c r="C492" s="10"/>
      <c r="D492" s="10"/>
      <c r="E492" s="10"/>
      <c r="F492" s="10"/>
      <c r="G492" s="10"/>
      <c r="H492" s="10"/>
      <c r="I492" s="10"/>
      <c r="J492" s="10"/>
      <c r="K492" s="10"/>
      <c r="L492" s="10"/>
      <c r="M492" s="10"/>
      <c r="N492" s="10"/>
      <c r="O492" s="10"/>
      <c r="P492" s="10"/>
      <c r="Q492" s="10"/>
      <c r="R492" s="10"/>
      <c r="S492" s="10"/>
      <c r="T492" s="10"/>
      <c r="U492" s="10"/>
      <c r="V492" s="10"/>
      <c r="W492" s="10"/>
      <c r="X492" s="10"/>
      <c r="Y492" s="10"/>
      <c r="Z492" s="10"/>
      <c r="AA492" s="10"/>
    </row>
    <row r="493" spans="1:27" ht="12.75" customHeight="1" x14ac:dyDescent="0.15">
      <c r="A493" s="10"/>
      <c r="B493" s="10"/>
      <c r="C493" s="10"/>
      <c r="D493" s="10"/>
      <c r="E493" s="10"/>
      <c r="F493" s="10"/>
      <c r="G493" s="10"/>
      <c r="H493" s="10"/>
      <c r="I493" s="10"/>
      <c r="J493" s="10"/>
      <c r="K493" s="10"/>
      <c r="L493" s="10"/>
      <c r="M493" s="10"/>
      <c r="N493" s="10"/>
      <c r="O493" s="10"/>
      <c r="P493" s="10"/>
      <c r="Q493" s="10"/>
      <c r="R493" s="10"/>
      <c r="S493" s="10"/>
      <c r="T493" s="10"/>
      <c r="U493" s="10"/>
      <c r="V493" s="10"/>
      <c r="W493" s="10"/>
      <c r="X493" s="10"/>
      <c r="Y493" s="10"/>
      <c r="Z493" s="10"/>
      <c r="AA493" s="10"/>
    </row>
    <row r="494" spans="1:27" ht="12.75" customHeight="1" x14ac:dyDescent="0.15">
      <c r="A494" s="10"/>
      <c r="B494" s="10"/>
      <c r="C494" s="10"/>
      <c r="D494" s="10"/>
      <c r="E494" s="10"/>
      <c r="F494" s="10"/>
      <c r="G494" s="10"/>
      <c r="H494" s="10"/>
      <c r="I494" s="10"/>
      <c r="J494" s="10"/>
      <c r="K494" s="10"/>
      <c r="L494" s="10"/>
      <c r="M494" s="10"/>
      <c r="N494" s="10"/>
      <c r="O494" s="10"/>
      <c r="P494" s="10"/>
      <c r="Q494" s="10"/>
      <c r="R494" s="10"/>
      <c r="S494" s="10"/>
      <c r="T494" s="10"/>
      <c r="U494" s="10"/>
      <c r="V494" s="10"/>
      <c r="W494" s="10"/>
      <c r="X494" s="10"/>
      <c r="Y494" s="10"/>
      <c r="Z494" s="10"/>
      <c r="AA494" s="10"/>
    </row>
    <row r="495" spans="1:27" ht="12.75" customHeight="1" x14ac:dyDescent="0.15">
      <c r="A495" s="10"/>
      <c r="B495" s="10"/>
      <c r="C495" s="10"/>
      <c r="D495" s="10"/>
      <c r="E495" s="10"/>
      <c r="F495" s="10"/>
      <c r="G495" s="10"/>
      <c r="H495" s="10"/>
      <c r="I495" s="10"/>
      <c r="J495" s="10"/>
      <c r="K495" s="10"/>
      <c r="L495" s="10"/>
      <c r="M495" s="10"/>
      <c r="N495" s="10"/>
      <c r="O495" s="10"/>
      <c r="P495" s="10"/>
      <c r="Q495" s="10"/>
      <c r="R495" s="10"/>
      <c r="S495" s="10"/>
      <c r="T495" s="10"/>
      <c r="U495" s="10"/>
      <c r="V495" s="10"/>
      <c r="W495" s="10"/>
      <c r="X495" s="10"/>
      <c r="Y495" s="10"/>
      <c r="Z495" s="10"/>
      <c r="AA495" s="10"/>
    </row>
    <row r="496" spans="1:27" ht="12.75" customHeight="1" x14ac:dyDescent="0.15">
      <c r="A496" s="10"/>
      <c r="B496" s="10"/>
      <c r="C496" s="10"/>
      <c r="D496" s="10"/>
      <c r="E496" s="10"/>
      <c r="F496" s="10"/>
      <c r="G496" s="10"/>
      <c r="H496" s="10"/>
      <c r="I496" s="10"/>
      <c r="J496" s="10"/>
      <c r="K496" s="10"/>
      <c r="L496" s="10"/>
      <c r="M496" s="10"/>
      <c r="N496" s="10"/>
      <c r="O496" s="10"/>
      <c r="P496" s="10"/>
      <c r="Q496" s="10"/>
      <c r="R496" s="10"/>
      <c r="S496" s="10"/>
      <c r="T496" s="10"/>
      <c r="U496" s="10"/>
      <c r="V496" s="10"/>
      <c r="W496" s="10"/>
      <c r="X496" s="10"/>
      <c r="Y496" s="10"/>
      <c r="Z496" s="10"/>
      <c r="AA496" s="10"/>
    </row>
    <row r="497" spans="1:27" ht="12.75" customHeight="1" x14ac:dyDescent="0.15">
      <c r="A497" s="10"/>
      <c r="B497" s="10"/>
      <c r="C497" s="10"/>
      <c r="D497" s="10"/>
      <c r="E497" s="10"/>
      <c r="F497" s="10"/>
      <c r="G497" s="10"/>
      <c r="H497" s="10"/>
      <c r="I497" s="10"/>
      <c r="J497" s="10"/>
      <c r="K497" s="10"/>
      <c r="L497" s="10"/>
      <c r="M497" s="10"/>
      <c r="N497" s="10"/>
      <c r="O497" s="10"/>
      <c r="P497" s="10"/>
      <c r="Q497" s="10"/>
      <c r="R497" s="10"/>
      <c r="S497" s="10"/>
      <c r="T497" s="10"/>
      <c r="U497" s="10"/>
      <c r="V497" s="10"/>
      <c r="W497" s="10"/>
      <c r="X497" s="10"/>
      <c r="Y497" s="10"/>
      <c r="Z497" s="10"/>
      <c r="AA497" s="10"/>
    </row>
    <row r="498" spans="1:27" ht="12.75" customHeight="1" x14ac:dyDescent="0.15">
      <c r="A498" s="10"/>
      <c r="B498" s="10"/>
      <c r="C498" s="10"/>
      <c r="D498" s="10"/>
      <c r="E498" s="10"/>
      <c r="F498" s="10"/>
      <c r="G498" s="10"/>
      <c r="H498" s="10"/>
      <c r="I498" s="10"/>
      <c r="J498" s="10"/>
      <c r="K498" s="10"/>
      <c r="L498" s="10"/>
      <c r="M498" s="10"/>
      <c r="N498" s="10"/>
      <c r="O498" s="10"/>
      <c r="P498" s="10"/>
      <c r="Q498" s="10"/>
      <c r="R498" s="10"/>
      <c r="S498" s="10"/>
      <c r="T498" s="10"/>
      <c r="U498" s="10"/>
      <c r="V498" s="10"/>
      <c r="W498" s="10"/>
      <c r="X498" s="10"/>
      <c r="Y498" s="10"/>
      <c r="Z498" s="10"/>
      <c r="AA498" s="10"/>
    </row>
    <row r="499" spans="1:27" ht="12.75" customHeight="1" x14ac:dyDescent="0.15">
      <c r="A499" s="10"/>
      <c r="B499" s="10"/>
      <c r="C499" s="10"/>
      <c r="D499" s="10"/>
      <c r="E499" s="10"/>
      <c r="F499" s="10"/>
      <c r="G499" s="10"/>
      <c r="H499" s="10"/>
      <c r="I499" s="10"/>
      <c r="J499" s="10"/>
      <c r="K499" s="10"/>
      <c r="L499" s="10"/>
      <c r="M499" s="10"/>
      <c r="N499" s="10"/>
      <c r="O499" s="10"/>
      <c r="P499" s="10"/>
      <c r="Q499" s="10"/>
      <c r="R499" s="10"/>
      <c r="S499" s="10"/>
      <c r="T499" s="10"/>
      <c r="U499" s="10"/>
      <c r="V499" s="10"/>
      <c r="W499" s="10"/>
      <c r="X499" s="10"/>
      <c r="Y499" s="10"/>
      <c r="Z499" s="10"/>
      <c r="AA499" s="10"/>
    </row>
    <row r="500" spans="1:27" ht="12.75" customHeight="1" x14ac:dyDescent="0.15">
      <c r="A500" s="10"/>
      <c r="B500" s="10"/>
      <c r="C500" s="10"/>
      <c r="D500" s="10"/>
      <c r="E500" s="10"/>
      <c r="F500" s="10"/>
      <c r="G500" s="10"/>
      <c r="H500" s="10"/>
      <c r="I500" s="10"/>
      <c r="J500" s="10"/>
      <c r="K500" s="10"/>
      <c r="L500" s="10"/>
      <c r="M500" s="10"/>
      <c r="N500" s="10"/>
      <c r="O500" s="10"/>
      <c r="P500" s="10"/>
      <c r="Q500" s="10"/>
      <c r="R500" s="10"/>
      <c r="S500" s="10"/>
      <c r="T500" s="10"/>
      <c r="U500" s="10"/>
      <c r="V500" s="10"/>
      <c r="W500" s="10"/>
      <c r="X500" s="10"/>
      <c r="Y500" s="10"/>
      <c r="Z500" s="10"/>
      <c r="AA500" s="10"/>
    </row>
    <row r="501" spans="1:27" ht="12.75" customHeight="1" x14ac:dyDescent="0.15">
      <c r="A501" s="10"/>
      <c r="B501" s="10"/>
      <c r="C501" s="10"/>
      <c r="D501" s="10"/>
      <c r="E501" s="10"/>
      <c r="F501" s="10"/>
      <c r="G501" s="10"/>
      <c r="H501" s="10"/>
      <c r="I501" s="10"/>
      <c r="J501" s="10"/>
      <c r="K501" s="10"/>
      <c r="L501" s="10"/>
      <c r="M501" s="10"/>
      <c r="N501" s="10"/>
      <c r="O501" s="10"/>
      <c r="P501" s="10"/>
      <c r="Q501" s="10"/>
      <c r="R501" s="10"/>
      <c r="S501" s="10"/>
      <c r="T501" s="10"/>
      <c r="U501" s="10"/>
      <c r="V501" s="10"/>
      <c r="W501" s="10"/>
      <c r="X501" s="10"/>
      <c r="Y501" s="10"/>
      <c r="Z501" s="10"/>
      <c r="AA501" s="10"/>
    </row>
    <row r="502" spans="1:27" ht="12.75" customHeight="1" x14ac:dyDescent="0.15">
      <c r="A502" s="10"/>
      <c r="B502" s="10"/>
      <c r="C502" s="10"/>
      <c r="D502" s="10"/>
      <c r="E502" s="10"/>
      <c r="F502" s="10"/>
      <c r="G502" s="10"/>
      <c r="H502" s="10"/>
      <c r="I502" s="10"/>
      <c r="J502" s="10"/>
      <c r="K502" s="10"/>
      <c r="L502" s="10"/>
      <c r="M502" s="10"/>
      <c r="N502" s="10"/>
      <c r="O502" s="10"/>
      <c r="P502" s="10"/>
      <c r="Q502" s="10"/>
      <c r="R502" s="10"/>
      <c r="S502" s="10"/>
      <c r="T502" s="10"/>
      <c r="U502" s="10"/>
      <c r="V502" s="10"/>
      <c r="W502" s="10"/>
      <c r="X502" s="10"/>
      <c r="Y502" s="10"/>
      <c r="Z502" s="10"/>
      <c r="AA502" s="10"/>
    </row>
    <row r="503" spans="1:27" ht="12.75" customHeight="1" x14ac:dyDescent="0.15">
      <c r="A503" s="10"/>
      <c r="B503" s="10"/>
      <c r="C503" s="10"/>
      <c r="D503" s="10"/>
      <c r="E503" s="10"/>
      <c r="F503" s="10"/>
      <c r="G503" s="10"/>
      <c r="H503" s="10"/>
      <c r="I503" s="10"/>
      <c r="J503" s="10"/>
      <c r="K503" s="10"/>
      <c r="L503" s="10"/>
      <c r="M503" s="10"/>
      <c r="N503" s="10"/>
      <c r="O503" s="10"/>
      <c r="P503" s="10"/>
      <c r="Q503" s="10"/>
      <c r="R503" s="10"/>
      <c r="S503" s="10"/>
      <c r="T503" s="10"/>
      <c r="U503" s="10"/>
      <c r="V503" s="10"/>
      <c r="W503" s="10"/>
      <c r="X503" s="10"/>
      <c r="Y503" s="10"/>
      <c r="Z503" s="10"/>
      <c r="AA503" s="10"/>
    </row>
    <row r="504" spans="1:27" ht="12.75" customHeight="1" x14ac:dyDescent="0.15">
      <c r="A504" s="10"/>
      <c r="B504" s="10"/>
      <c r="C504" s="10"/>
      <c r="D504" s="10"/>
      <c r="E504" s="10"/>
      <c r="F504" s="10"/>
      <c r="G504" s="10"/>
      <c r="H504" s="10"/>
      <c r="I504" s="10"/>
      <c r="J504" s="10"/>
      <c r="K504" s="10"/>
      <c r="L504" s="10"/>
      <c r="M504" s="10"/>
      <c r="N504" s="10"/>
      <c r="O504" s="10"/>
      <c r="P504" s="10"/>
      <c r="Q504" s="10"/>
      <c r="R504" s="10"/>
      <c r="S504" s="10"/>
      <c r="T504" s="10"/>
      <c r="U504" s="10"/>
      <c r="V504" s="10"/>
      <c r="W504" s="10"/>
      <c r="X504" s="10"/>
      <c r="Y504" s="10"/>
      <c r="Z504" s="10"/>
      <c r="AA504" s="10"/>
    </row>
    <row r="505" spans="1:27" ht="12.75" customHeight="1" x14ac:dyDescent="0.15">
      <c r="A505" s="10"/>
      <c r="B505" s="10"/>
      <c r="C505" s="10"/>
      <c r="D505" s="10"/>
      <c r="E505" s="10"/>
      <c r="F505" s="10"/>
      <c r="G505" s="10"/>
      <c r="H505" s="10"/>
      <c r="I505" s="10"/>
      <c r="J505" s="10"/>
      <c r="K505" s="10"/>
      <c r="L505" s="10"/>
      <c r="M505" s="10"/>
      <c r="N505" s="10"/>
      <c r="O505" s="10"/>
      <c r="P505" s="10"/>
      <c r="Q505" s="10"/>
      <c r="R505" s="10"/>
      <c r="S505" s="10"/>
      <c r="T505" s="10"/>
      <c r="U505" s="10"/>
      <c r="V505" s="10"/>
      <c r="W505" s="10"/>
      <c r="X505" s="10"/>
      <c r="Y505" s="10"/>
      <c r="Z505" s="10"/>
      <c r="AA505" s="10"/>
    </row>
    <row r="506" spans="1:27" ht="12.75" customHeight="1" x14ac:dyDescent="0.15">
      <c r="A506" s="10"/>
      <c r="B506" s="10"/>
      <c r="C506" s="10"/>
      <c r="D506" s="10"/>
      <c r="E506" s="10"/>
      <c r="F506" s="10"/>
      <c r="G506" s="10"/>
      <c r="H506" s="10"/>
      <c r="I506" s="10"/>
      <c r="J506" s="10"/>
      <c r="K506" s="10"/>
      <c r="L506" s="10"/>
      <c r="M506" s="10"/>
      <c r="N506" s="10"/>
      <c r="O506" s="10"/>
      <c r="P506" s="10"/>
      <c r="Q506" s="10"/>
      <c r="R506" s="10"/>
      <c r="S506" s="10"/>
      <c r="T506" s="10"/>
      <c r="U506" s="10"/>
      <c r="V506" s="10"/>
      <c r="W506" s="10"/>
      <c r="X506" s="10"/>
      <c r="Y506" s="10"/>
      <c r="Z506" s="10"/>
      <c r="AA506" s="10"/>
    </row>
    <row r="507" spans="1:27" ht="12.75" customHeight="1" x14ac:dyDescent="0.15">
      <c r="A507" s="10"/>
      <c r="B507" s="10"/>
      <c r="C507" s="10"/>
      <c r="D507" s="10"/>
      <c r="E507" s="10"/>
      <c r="F507" s="10"/>
      <c r="G507" s="10"/>
      <c r="H507" s="10"/>
      <c r="I507" s="10"/>
      <c r="J507" s="10"/>
      <c r="K507" s="10"/>
      <c r="L507" s="10"/>
      <c r="M507" s="10"/>
      <c r="N507" s="10"/>
      <c r="O507" s="10"/>
      <c r="P507" s="10"/>
      <c r="Q507" s="10"/>
      <c r="R507" s="10"/>
      <c r="S507" s="10"/>
      <c r="T507" s="10"/>
      <c r="U507" s="10"/>
      <c r="V507" s="10"/>
      <c r="W507" s="10"/>
      <c r="X507" s="10"/>
      <c r="Y507" s="10"/>
      <c r="Z507" s="10"/>
      <c r="AA507" s="10"/>
    </row>
    <row r="508" spans="1:27" ht="12.75" customHeight="1" x14ac:dyDescent="0.15">
      <c r="A508" s="10"/>
      <c r="B508" s="10"/>
      <c r="C508" s="10"/>
      <c r="D508" s="10"/>
      <c r="E508" s="10"/>
      <c r="F508" s="10"/>
      <c r="G508" s="10"/>
      <c r="H508" s="10"/>
      <c r="I508" s="10"/>
      <c r="J508" s="10"/>
      <c r="K508" s="10"/>
      <c r="L508" s="10"/>
      <c r="M508" s="10"/>
      <c r="N508" s="10"/>
      <c r="O508" s="10"/>
      <c r="P508" s="10"/>
      <c r="Q508" s="10"/>
      <c r="R508" s="10"/>
      <c r="S508" s="10"/>
      <c r="T508" s="10"/>
      <c r="U508" s="10"/>
      <c r="V508" s="10"/>
      <c r="W508" s="10"/>
      <c r="X508" s="10"/>
      <c r="Y508" s="10"/>
      <c r="Z508" s="10"/>
      <c r="AA508" s="10"/>
    </row>
    <row r="509" spans="1:27" ht="12.75" customHeight="1" x14ac:dyDescent="0.15">
      <c r="A509" s="10"/>
      <c r="B509" s="10"/>
      <c r="C509" s="10"/>
      <c r="D509" s="10"/>
      <c r="E509" s="10"/>
      <c r="F509" s="10"/>
      <c r="G509" s="10"/>
      <c r="H509" s="10"/>
      <c r="I509" s="10"/>
      <c r="J509" s="10"/>
      <c r="K509" s="10"/>
      <c r="L509" s="10"/>
      <c r="M509" s="10"/>
      <c r="N509" s="10"/>
      <c r="O509" s="10"/>
      <c r="P509" s="10"/>
      <c r="Q509" s="10"/>
      <c r="R509" s="10"/>
      <c r="S509" s="10"/>
      <c r="T509" s="10"/>
      <c r="U509" s="10"/>
      <c r="V509" s="10"/>
      <c r="W509" s="10"/>
      <c r="X509" s="10"/>
      <c r="Y509" s="10"/>
      <c r="Z509" s="10"/>
      <c r="AA509" s="10"/>
    </row>
    <row r="510" spans="1:27" ht="12.75" customHeight="1" x14ac:dyDescent="0.15">
      <c r="A510" s="10"/>
      <c r="B510" s="10"/>
      <c r="C510" s="10"/>
      <c r="D510" s="10"/>
      <c r="E510" s="10"/>
      <c r="F510" s="10"/>
      <c r="G510" s="10"/>
      <c r="H510" s="10"/>
      <c r="I510" s="10"/>
      <c r="J510" s="10"/>
      <c r="K510" s="10"/>
      <c r="L510" s="10"/>
      <c r="M510" s="10"/>
      <c r="N510" s="10"/>
      <c r="O510" s="10"/>
      <c r="P510" s="10"/>
      <c r="Q510" s="10"/>
      <c r="R510" s="10"/>
      <c r="S510" s="10"/>
      <c r="T510" s="10"/>
      <c r="U510" s="10"/>
      <c r="V510" s="10"/>
      <c r="W510" s="10"/>
      <c r="X510" s="10"/>
      <c r="Y510" s="10"/>
      <c r="Z510" s="10"/>
      <c r="AA510" s="10"/>
    </row>
    <row r="511" spans="1:27" ht="12.75" customHeight="1" x14ac:dyDescent="0.15">
      <c r="A511" s="10"/>
      <c r="B511" s="10"/>
      <c r="C511" s="10"/>
      <c r="D511" s="10"/>
      <c r="E511" s="10"/>
      <c r="F511" s="10"/>
      <c r="G511" s="10"/>
      <c r="H511" s="10"/>
      <c r="I511" s="10"/>
      <c r="J511" s="10"/>
      <c r="K511" s="10"/>
      <c r="L511" s="10"/>
      <c r="M511" s="10"/>
      <c r="N511" s="10"/>
      <c r="O511" s="10"/>
      <c r="P511" s="10"/>
      <c r="Q511" s="10"/>
      <c r="R511" s="10"/>
      <c r="S511" s="10"/>
      <c r="T511" s="10"/>
      <c r="U511" s="10"/>
      <c r="V511" s="10"/>
      <c r="W511" s="10"/>
      <c r="X511" s="10"/>
      <c r="Y511" s="10"/>
      <c r="Z511" s="10"/>
      <c r="AA511" s="10"/>
    </row>
    <row r="512" spans="1:27" ht="12.75" customHeight="1" x14ac:dyDescent="0.15">
      <c r="A512" s="10"/>
      <c r="B512" s="10"/>
      <c r="C512" s="10"/>
      <c r="D512" s="10"/>
      <c r="E512" s="10"/>
      <c r="F512" s="10"/>
      <c r="G512" s="10"/>
      <c r="H512" s="10"/>
      <c r="I512" s="10"/>
      <c r="J512" s="10"/>
      <c r="K512" s="10"/>
      <c r="L512" s="10"/>
      <c r="M512" s="10"/>
      <c r="N512" s="10"/>
      <c r="O512" s="10"/>
      <c r="P512" s="10"/>
      <c r="Q512" s="10"/>
      <c r="R512" s="10"/>
      <c r="S512" s="10"/>
      <c r="T512" s="10"/>
      <c r="U512" s="10"/>
      <c r="V512" s="10"/>
      <c r="W512" s="10"/>
      <c r="X512" s="10"/>
      <c r="Y512" s="10"/>
      <c r="Z512" s="10"/>
      <c r="AA512" s="10"/>
    </row>
    <row r="513" spans="1:27" ht="12.75" customHeight="1" x14ac:dyDescent="0.15">
      <c r="A513" s="10"/>
      <c r="B513" s="10"/>
      <c r="C513" s="10"/>
      <c r="D513" s="10"/>
      <c r="E513" s="10"/>
      <c r="F513" s="10"/>
      <c r="G513" s="10"/>
      <c r="H513" s="10"/>
      <c r="I513" s="10"/>
      <c r="J513" s="10"/>
      <c r="K513" s="10"/>
      <c r="L513" s="10"/>
      <c r="M513" s="10"/>
      <c r="N513" s="10"/>
      <c r="O513" s="10"/>
      <c r="P513" s="10"/>
      <c r="Q513" s="10"/>
      <c r="R513" s="10"/>
      <c r="S513" s="10"/>
      <c r="T513" s="10"/>
      <c r="U513" s="10"/>
      <c r="V513" s="10"/>
      <c r="W513" s="10"/>
      <c r="X513" s="10"/>
      <c r="Y513" s="10"/>
      <c r="Z513" s="10"/>
      <c r="AA513" s="10"/>
    </row>
    <row r="514" spans="1:27" ht="12.75" customHeight="1" x14ac:dyDescent="0.15">
      <c r="A514" s="10"/>
      <c r="B514" s="10"/>
      <c r="C514" s="10"/>
      <c r="D514" s="10"/>
      <c r="E514" s="10"/>
      <c r="F514" s="10"/>
      <c r="G514" s="10"/>
      <c r="H514" s="10"/>
      <c r="I514" s="10"/>
      <c r="J514" s="10"/>
      <c r="K514" s="10"/>
      <c r="L514" s="10"/>
      <c r="M514" s="10"/>
      <c r="N514" s="10"/>
      <c r="O514" s="10"/>
      <c r="P514" s="10"/>
      <c r="Q514" s="10"/>
      <c r="R514" s="10"/>
      <c r="S514" s="10"/>
      <c r="T514" s="10"/>
      <c r="U514" s="10"/>
      <c r="V514" s="10"/>
      <c r="W514" s="10"/>
      <c r="X514" s="10"/>
      <c r="Y514" s="10"/>
      <c r="Z514" s="10"/>
      <c r="AA514" s="10"/>
    </row>
    <row r="515" spans="1:27" ht="12.75" customHeight="1" x14ac:dyDescent="0.15">
      <c r="A515" s="10"/>
      <c r="B515" s="10"/>
      <c r="C515" s="10"/>
      <c r="D515" s="10"/>
      <c r="E515" s="10"/>
      <c r="F515" s="10"/>
      <c r="G515" s="10"/>
      <c r="H515" s="10"/>
      <c r="I515" s="10"/>
      <c r="J515" s="10"/>
      <c r="K515" s="10"/>
      <c r="L515" s="10"/>
      <c r="M515" s="10"/>
      <c r="N515" s="10"/>
      <c r="O515" s="10"/>
      <c r="P515" s="10"/>
      <c r="Q515" s="10"/>
      <c r="R515" s="10"/>
      <c r="S515" s="10"/>
      <c r="T515" s="10"/>
      <c r="U515" s="10"/>
      <c r="V515" s="10"/>
      <c r="W515" s="10"/>
      <c r="X515" s="10"/>
      <c r="Y515" s="10"/>
      <c r="Z515" s="10"/>
      <c r="AA515" s="10"/>
    </row>
    <row r="516" spans="1:27" ht="12.75" customHeight="1" x14ac:dyDescent="0.15">
      <c r="A516" s="10"/>
      <c r="B516" s="10"/>
      <c r="C516" s="10"/>
      <c r="D516" s="10"/>
      <c r="E516" s="10"/>
      <c r="F516" s="10"/>
      <c r="G516" s="10"/>
      <c r="H516" s="10"/>
      <c r="I516" s="10"/>
      <c r="J516" s="10"/>
      <c r="K516" s="10"/>
      <c r="L516" s="10"/>
      <c r="M516" s="10"/>
      <c r="N516" s="10"/>
      <c r="O516" s="10"/>
      <c r="P516" s="10"/>
      <c r="Q516" s="10"/>
      <c r="R516" s="10"/>
      <c r="S516" s="10"/>
      <c r="T516" s="10"/>
      <c r="U516" s="10"/>
      <c r="V516" s="10"/>
      <c r="W516" s="10"/>
      <c r="X516" s="10"/>
      <c r="Y516" s="10"/>
      <c r="Z516" s="10"/>
      <c r="AA516" s="10"/>
    </row>
    <row r="517" spans="1:27" ht="12.75" customHeight="1" x14ac:dyDescent="0.15">
      <c r="A517" s="10"/>
      <c r="B517" s="10"/>
      <c r="C517" s="10"/>
      <c r="D517" s="10"/>
      <c r="E517" s="10"/>
      <c r="F517" s="10"/>
      <c r="G517" s="10"/>
      <c r="H517" s="10"/>
      <c r="I517" s="10"/>
      <c r="J517" s="10"/>
      <c r="K517" s="10"/>
      <c r="L517" s="10"/>
      <c r="M517" s="10"/>
      <c r="N517" s="10"/>
      <c r="O517" s="10"/>
      <c r="P517" s="10"/>
      <c r="Q517" s="10"/>
      <c r="R517" s="10"/>
      <c r="S517" s="10"/>
      <c r="T517" s="10"/>
      <c r="U517" s="10"/>
      <c r="V517" s="10"/>
      <c r="W517" s="10"/>
      <c r="X517" s="10"/>
      <c r="Y517" s="10"/>
      <c r="Z517" s="10"/>
      <c r="AA517" s="10"/>
    </row>
    <row r="518" spans="1:27" ht="12.75" customHeight="1" x14ac:dyDescent="0.15">
      <c r="A518" s="10"/>
      <c r="B518" s="10"/>
      <c r="C518" s="10"/>
      <c r="D518" s="10"/>
      <c r="E518" s="10"/>
      <c r="F518" s="10"/>
      <c r="G518" s="10"/>
      <c r="H518" s="10"/>
      <c r="I518" s="10"/>
      <c r="J518" s="10"/>
      <c r="K518" s="10"/>
      <c r="L518" s="10"/>
      <c r="M518" s="10"/>
      <c r="N518" s="10"/>
      <c r="O518" s="10"/>
      <c r="P518" s="10"/>
      <c r="Q518" s="10"/>
      <c r="R518" s="10"/>
      <c r="S518" s="10"/>
      <c r="T518" s="10"/>
      <c r="U518" s="10"/>
      <c r="V518" s="10"/>
      <c r="W518" s="10"/>
      <c r="X518" s="10"/>
      <c r="Y518" s="10"/>
      <c r="Z518" s="10"/>
      <c r="AA518" s="10"/>
    </row>
    <row r="519" spans="1:27" ht="12.75" customHeight="1" x14ac:dyDescent="0.15">
      <c r="A519" s="10"/>
      <c r="B519" s="10"/>
      <c r="C519" s="10"/>
      <c r="D519" s="10"/>
      <c r="E519" s="10"/>
      <c r="F519" s="10"/>
      <c r="G519" s="10"/>
      <c r="H519" s="10"/>
      <c r="I519" s="10"/>
      <c r="J519" s="10"/>
      <c r="K519" s="10"/>
      <c r="L519" s="10"/>
      <c r="M519" s="10"/>
      <c r="N519" s="10"/>
      <c r="O519" s="10"/>
      <c r="P519" s="10"/>
      <c r="Q519" s="10"/>
      <c r="R519" s="10"/>
      <c r="S519" s="10"/>
      <c r="T519" s="10"/>
      <c r="U519" s="10"/>
      <c r="V519" s="10"/>
      <c r="W519" s="10"/>
      <c r="X519" s="10"/>
      <c r="Y519" s="10"/>
      <c r="Z519" s="10"/>
      <c r="AA519" s="10"/>
    </row>
    <row r="520" spans="1:27" ht="12.75" customHeight="1" x14ac:dyDescent="0.15">
      <c r="A520" s="10"/>
      <c r="B520" s="10"/>
      <c r="C520" s="10"/>
      <c r="D520" s="10"/>
      <c r="E520" s="10"/>
      <c r="F520" s="10"/>
      <c r="G520" s="10"/>
      <c r="H520" s="10"/>
      <c r="I520" s="10"/>
      <c r="J520" s="10"/>
      <c r="K520" s="10"/>
      <c r="L520" s="10"/>
      <c r="M520" s="10"/>
      <c r="N520" s="10"/>
      <c r="O520" s="10"/>
      <c r="P520" s="10"/>
      <c r="Q520" s="10"/>
      <c r="R520" s="10"/>
      <c r="S520" s="10"/>
      <c r="T520" s="10"/>
      <c r="U520" s="10"/>
      <c r="V520" s="10"/>
      <c r="W520" s="10"/>
      <c r="X520" s="10"/>
      <c r="Y520" s="10"/>
      <c r="Z520" s="10"/>
      <c r="AA520" s="10"/>
    </row>
    <row r="521" spans="1:27" ht="12.75" customHeight="1" x14ac:dyDescent="0.15">
      <c r="A521" s="10"/>
      <c r="B521" s="10"/>
      <c r="C521" s="10"/>
      <c r="D521" s="10"/>
      <c r="E521" s="10"/>
      <c r="F521" s="10"/>
      <c r="G521" s="10"/>
      <c r="H521" s="10"/>
      <c r="I521" s="10"/>
      <c r="J521" s="10"/>
      <c r="K521" s="10"/>
      <c r="L521" s="10"/>
      <c r="M521" s="10"/>
      <c r="N521" s="10"/>
      <c r="O521" s="10"/>
      <c r="P521" s="10"/>
      <c r="Q521" s="10"/>
      <c r="R521" s="10"/>
      <c r="S521" s="10"/>
      <c r="T521" s="10"/>
      <c r="U521" s="10"/>
      <c r="V521" s="10"/>
      <c r="W521" s="10"/>
      <c r="X521" s="10"/>
      <c r="Y521" s="10"/>
      <c r="Z521" s="10"/>
      <c r="AA521" s="10"/>
    </row>
    <row r="522" spans="1:27" ht="12.75" customHeight="1" x14ac:dyDescent="0.15">
      <c r="A522" s="10"/>
      <c r="B522" s="10"/>
      <c r="C522" s="10"/>
      <c r="D522" s="10"/>
      <c r="E522" s="10"/>
      <c r="F522" s="10"/>
      <c r="G522" s="10"/>
      <c r="H522" s="10"/>
      <c r="I522" s="10"/>
      <c r="J522" s="10"/>
      <c r="K522" s="10"/>
      <c r="L522" s="10"/>
      <c r="M522" s="10"/>
      <c r="N522" s="10"/>
      <c r="O522" s="10"/>
      <c r="P522" s="10"/>
      <c r="Q522" s="10"/>
      <c r="R522" s="10"/>
      <c r="S522" s="10"/>
      <c r="T522" s="10"/>
      <c r="U522" s="10"/>
      <c r="V522" s="10"/>
      <c r="W522" s="10"/>
      <c r="X522" s="10"/>
      <c r="Y522" s="10"/>
      <c r="Z522" s="10"/>
      <c r="AA522" s="10"/>
    </row>
    <row r="523" spans="1:27" ht="12.75" customHeight="1" x14ac:dyDescent="0.15">
      <c r="A523" s="10"/>
      <c r="B523" s="10"/>
      <c r="C523" s="10"/>
      <c r="D523" s="10"/>
      <c r="E523" s="10"/>
      <c r="F523" s="10"/>
      <c r="G523" s="10"/>
      <c r="H523" s="10"/>
      <c r="I523" s="10"/>
      <c r="J523" s="10"/>
      <c r="K523" s="10"/>
      <c r="L523" s="10"/>
      <c r="M523" s="10"/>
      <c r="N523" s="10"/>
      <c r="O523" s="10"/>
      <c r="P523" s="10"/>
      <c r="Q523" s="10"/>
      <c r="R523" s="10"/>
      <c r="S523" s="10"/>
      <c r="T523" s="10"/>
      <c r="U523" s="10"/>
      <c r="V523" s="10"/>
      <c r="W523" s="10"/>
      <c r="X523" s="10"/>
      <c r="Y523" s="10"/>
      <c r="Z523" s="10"/>
      <c r="AA523" s="10"/>
    </row>
    <row r="524" spans="1:27" ht="12.75" customHeight="1" x14ac:dyDescent="0.15">
      <c r="A524" s="10"/>
      <c r="B524" s="10"/>
      <c r="C524" s="10"/>
      <c r="D524" s="10"/>
      <c r="E524" s="10"/>
      <c r="F524" s="10"/>
      <c r="G524" s="10"/>
      <c r="H524" s="10"/>
      <c r="I524" s="10"/>
      <c r="J524" s="10"/>
      <c r="K524" s="10"/>
      <c r="L524" s="10"/>
      <c r="M524" s="10"/>
      <c r="N524" s="10"/>
      <c r="O524" s="10"/>
      <c r="P524" s="10"/>
      <c r="Q524" s="10"/>
      <c r="R524" s="10"/>
      <c r="S524" s="10"/>
      <c r="T524" s="10"/>
      <c r="U524" s="10"/>
      <c r="V524" s="10"/>
      <c r="W524" s="10"/>
      <c r="X524" s="10"/>
      <c r="Y524" s="10"/>
      <c r="Z524" s="10"/>
      <c r="AA524" s="10"/>
    </row>
    <row r="525" spans="1:27" ht="12.75" customHeight="1" x14ac:dyDescent="0.15">
      <c r="A525" s="10"/>
      <c r="B525" s="10"/>
      <c r="C525" s="10"/>
      <c r="D525" s="10"/>
      <c r="E525" s="10"/>
      <c r="F525" s="10"/>
      <c r="G525" s="10"/>
      <c r="H525" s="10"/>
      <c r="I525" s="10"/>
      <c r="J525" s="10"/>
      <c r="K525" s="10"/>
      <c r="L525" s="10"/>
      <c r="M525" s="10"/>
      <c r="N525" s="10"/>
      <c r="O525" s="10"/>
      <c r="P525" s="10"/>
      <c r="Q525" s="10"/>
      <c r="R525" s="10"/>
      <c r="S525" s="10"/>
      <c r="T525" s="10"/>
      <c r="U525" s="10"/>
      <c r="V525" s="10"/>
      <c r="W525" s="10"/>
      <c r="X525" s="10"/>
      <c r="Y525" s="10"/>
      <c r="Z525" s="10"/>
      <c r="AA525" s="10"/>
    </row>
    <row r="526" spans="1:27" ht="12.75" customHeight="1" x14ac:dyDescent="0.15">
      <c r="A526" s="10"/>
      <c r="B526" s="10"/>
      <c r="C526" s="10"/>
      <c r="D526" s="10"/>
      <c r="E526" s="10"/>
      <c r="F526" s="10"/>
      <c r="G526" s="10"/>
      <c r="H526" s="10"/>
      <c r="I526" s="10"/>
      <c r="J526" s="10"/>
      <c r="K526" s="10"/>
      <c r="L526" s="10"/>
      <c r="M526" s="10"/>
      <c r="N526" s="10"/>
      <c r="O526" s="10"/>
      <c r="P526" s="10"/>
      <c r="Q526" s="10"/>
      <c r="R526" s="10"/>
      <c r="S526" s="10"/>
      <c r="T526" s="10"/>
      <c r="U526" s="10"/>
      <c r="V526" s="10"/>
      <c r="W526" s="10"/>
      <c r="X526" s="10"/>
      <c r="Y526" s="10"/>
      <c r="Z526" s="10"/>
      <c r="AA526" s="10"/>
    </row>
    <row r="527" spans="1:27" ht="12.75" customHeight="1" x14ac:dyDescent="0.15">
      <c r="A527" s="10"/>
      <c r="B527" s="10"/>
      <c r="C527" s="10"/>
      <c r="D527" s="10"/>
      <c r="E527" s="10"/>
      <c r="F527" s="10"/>
      <c r="G527" s="10"/>
      <c r="H527" s="10"/>
      <c r="I527" s="10"/>
      <c r="J527" s="10"/>
      <c r="K527" s="10"/>
      <c r="L527" s="10"/>
      <c r="M527" s="10"/>
      <c r="N527" s="10"/>
      <c r="O527" s="10"/>
      <c r="P527" s="10"/>
      <c r="Q527" s="10"/>
      <c r="R527" s="10"/>
      <c r="S527" s="10"/>
      <c r="T527" s="10"/>
      <c r="U527" s="10"/>
      <c r="V527" s="10"/>
      <c r="W527" s="10"/>
      <c r="X527" s="10"/>
      <c r="Y527" s="10"/>
      <c r="Z527" s="10"/>
      <c r="AA527" s="10"/>
    </row>
    <row r="528" spans="1:27" ht="12.75" customHeight="1" x14ac:dyDescent="0.15">
      <c r="A528" s="10"/>
      <c r="B528" s="10"/>
      <c r="C528" s="10"/>
      <c r="D528" s="10"/>
      <c r="E528" s="10"/>
      <c r="F528" s="10"/>
      <c r="G528" s="10"/>
      <c r="H528" s="10"/>
      <c r="I528" s="10"/>
      <c r="J528" s="10"/>
      <c r="K528" s="10"/>
      <c r="L528" s="10"/>
      <c r="M528" s="10"/>
      <c r="N528" s="10"/>
      <c r="O528" s="10"/>
      <c r="P528" s="10"/>
      <c r="Q528" s="10"/>
      <c r="R528" s="10"/>
      <c r="S528" s="10"/>
      <c r="T528" s="10"/>
      <c r="U528" s="10"/>
      <c r="V528" s="10"/>
      <c r="W528" s="10"/>
      <c r="X528" s="10"/>
      <c r="Y528" s="10"/>
      <c r="Z528" s="10"/>
      <c r="AA528" s="10"/>
    </row>
    <row r="529" spans="1:27" ht="12.75" customHeight="1" x14ac:dyDescent="0.15">
      <c r="A529" s="10"/>
      <c r="B529" s="10"/>
      <c r="C529" s="10"/>
      <c r="D529" s="10"/>
      <c r="E529" s="10"/>
      <c r="F529" s="10"/>
      <c r="G529" s="10"/>
      <c r="H529" s="10"/>
      <c r="I529" s="10"/>
      <c r="J529" s="10"/>
      <c r="K529" s="10"/>
      <c r="L529" s="10"/>
      <c r="M529" s="10"/>
      <c r="N529" s="10"/>
      <c r="O529" s="10"/>
      <c r="P529" s="10"/>
      <c r="Q529" s="10"/>
      <c r="R529" s="10"/>
      <c r="S529" s="10"/>
      <c r="T529" s="10"/>
      <c r="U529" s="10"/>
      <c r="V529" s="10"/>
      <c r="W529" s="10"/>
      <c r="X529" s="10"/>
      <c r="Y529" s="10"/>
      <c r="Z529" s="10"/>
      <c r="AA529" s="10"/>
    </row>
    <row r="530" spans="1:27" ht="12.75" customHeight="1" x14ac:dyDescent="0.15">
      <c r="A530" s="10"/>
      <c r="B530" s="10"/>
      <c r="C530" s="10"/>
      <c r="D530" s="10"/>
      <c r="E530" s="10"/>
      <c r="F530" s="10"/>
      <c r="G530" s="10"/>
      <c r="H530" s="10"/>
      <c r="I530" s="10"/>
      <c r="J530" s="10"/>
      <c r="K530" s="10"/>
      <c r="L530" s="10"/>
      <c r="M530" s="10"/>
      <c r="N530" s="10"/>
      <c r="O530" s="10"/>
      <c r="P530" s="10"/>
      <c r="Q530" s="10"/>
      <c r="R530" s="10"/>
      <c r="S530" s="10"/>
      <c r="T530" s="10"/>
      <c r="U530" s="10"/>
      <c r="V530" s="10"/>
      <c r="W530" s="10"/>
      <c r="X530" s="10"/>
      <c r="Y530" s="10"/>
      <c r="Z530" s="10"/>
      <c r="AA530" s="10"/>
    </row>
    <row r="531" spans="1:27" ht="12.75" customHeight="1" x14ac:dyDescent="0.15">
      <c r="A531" s="10"/>
      <c r="B531" s="10"/>
      <c r="C531" s="10"/>
      <c r="D531" s="10"/>
      <c r="E531" s="10"/>
      <c r="F531" s="10"/>
      <c r="G531" s="10"/>
      <c r="H531" s="10"/>
      <c r="I531" s="10"/>
      <c r="J531" s="10"/>
      <c r="K531" s="10"/>
      <c r="L531" s="10"/>
      <c r="M531" s="10"/>
      <c r="N531" s="10"/>
      <c r="O531" s="10"/>
      <c r="P531" s="10"/>
      <c r="Q531" s="10"/>
      <c r="R531" s="10"/>
      <c r="S531" s="10"/>
      <c r="T531" s="10"/>
      <c r="U531" s="10"/>
      <c r="V531" s="10"/>
      <c r="W531" s="10"/>
      <c r="X531" s="10"/>
      <c r="Y531" s="10"/>
      <c r="Z531" s="10"/>
      <c r="AA531" s="10"/>
    </row>
    <row r="532" spans="1:27" ht="12.75" customHeight="1" x14ac:dyDescent="0.15">
      <c r="A532" s="10"/>
      <c r="B532" s="10"/>
      <c r="C532" s="10"/>
      <c r="D532" s="10"/>
      <c r="E532" s="10"/>
      <c r="F532" s="10"/>
      <c r="G532" s="10"/>
      <c r="H532" s="10"/>
      <c r="I532" s="10"/>
      <c r="J532" s="10"/>
      <c r="K532" s="10"/>
      <c r="L532" s="10"/>
      <c r="M532" s="10"/>
      <c r="N532" s="10"/>
      <c r="O532" s="10"/>
      <c r="P532" s="10"/>
      <c r="Q532" s="10"/>
      <c r="R532" s="10"/>
      <c r="S532" s="10"/>
      <c r="T532" s="10"/>
      <c r="U532" s="10"/>
      <c r="V532" s="10"/>
      <c r="W532" s="10"/>
      <c r="X532" s="10"/>
      <c r="Y532" s="10"/>
      <c r="Z532" s="10"/>
      <c r="AA532" s="10"/>
    </row>
    <row r="533" spans="1:27" ht="12.75" customHeight="1" x14ac:dyDescent="0.15">
      <c r="A533" s="10"/>
      <c r="B533" s="10"/>
      <c r="C533" s="10"/>
      <c r="D533" s="10"/>
      <c r="E533" s="10"/>
      <c r="F533" s="10"/>
      <c r="G533" s="10"/>
      <c r="H533" s="10"/>
      <c r="I533" s="10"/>
      <c r="J533" s="10"/>
      <c r="K533" s="10"/>
      <c r="L533" s="10"/>
      <c r="M533" s="10"/>
      <c r="N533" s="10"/>
      <c r="O533" s="10"/>
      <c r="P533" s="10"/>
      <c r="Q533" s="10"/>
      <c r="R533" s="10"/>
      <c r="S533" s="10"/>
      <c r="T533" s="10"/>
      <c r="U533" s="10"/>
      <c r="V533" s="10"/>
      <c r="W533" s="10"/>
      <c r="X533" s="10"/>
      <c r="Y533" s="10"/>
      <c r="Z533" s="10"/>
      <c r="AA533" s="10"/>
    </row>
    <row r="534" spans="1:27" ht="12.75" customHeight="1" x14ac:dyDescent="0.15">
      <c r="A534" s="10"/>
      <c r="B534" s="10"/>
      <c r="C534" s="10"/>
      <c r="D534" s="10"/>
      <c r="E534" s="10"/>
      <c r="F534" s="10"/>
      <c r="G534" s="10"/>
      <c r="H534" s="10"/>
      <c r="I534" s="10"/>
      <c r="J534" s="10"/>
      <c r="K534" s="10"/>
      <c r="L534" s="10"/>
      <c r="M534" s="10"/>
      <c r="N534" s="10"/>
      <c r="O534" s="10"/>
      <c r="P534" s="10"/>
      <c r="Q534" s="10"/>
      <c r="R534" s="10"/>
      <c r="S534" s="10"/>
      <c r="T534" s="10"/>
      <c r="U534" s="10"/>
      <c r="V534" s="10"/>
      <c r="W534" s="10"/>
      <c r="X534" s="10"/>
      <c r="Y534" s="10"/>
      <c r="Z534" s="10"/>
      <c r="AA534" s="10"/>
    </row>
    <row r="535" spans="1:27" ht="12.75" customHeight="1" x14ac:dyDescent="0.15">
      <c r="A535" s="10"/>
      <c r="B535" s="10"/>
      <c r="C535" s="10"/>
      <c r="D535" s="10"/>
      <c r="E535" s="10"/>
      <c r="F535" s="10"/>
      <c r="G535" s="10"/>
      <c r="H535" s="10"/>
      <c r="I535" s="10"/>
      <c r="J535" s="10"/>
      <c r="K535" s="10"/>
      <c r="L535" s="10"/>
      <c r="M535" s="10"/>
      <c r="N535" s="10"/>
      <c r="O535" s="10"/>
      <c r="P535" s="10"/>
      <c r="Q535" s="10"/>
      <c r="R535" s="10"/>
      <c r="S535" s="10"/>
      <c r="T535" s="10"/>
      <c r="U535" s="10"/>
      <c r="V535" s="10"/>
      <c r="W535" s="10"/>
      <c r="X535" s="10"/>
      <c r="Y535" s="10"/>
      <c r="Z535" s="10"/>
      <c r="AA535" s="10"/>
    </row>
    <row r="536" spans="1:27" ht="12.75" customHeight="1" x14ac:dyDescent="0.15">
      <c r="A536" s="10"/>
      <c r="B536" s="10"/>
      <c r="C536" s="10"/>
      <c r="D536" s="10"/>
      <c r="E536" s="10"/>
      <c r="F536" s="10"/>
      <c r="G536" s="10"/>
      <c r="H536" s="10"/>
      <c r="I536" s="10"/>
      <c r="J536" s="10"/>
      <c r="K536" s="10"/>
      <c r="L536" s="10"/>
      <c r="M536" s="10"/>
      <c r="N536" s="10"/>
      <c r="O536" s="10"/>
      <c r="P536" s="10"/>
      <c r="Q536" s="10"/>
      <c r="R536" s="10"/>
      <c r="S536" s="10"/>
      <c r="T536" s="10"/>
      <c r="U536" s="10"/>
      <c r="V536" s="10"/>
      <c r="W536" s="10"/>
      <c r="X536" s="10"/>
      <c r="Y536" s="10"/>
      <c r="Z536" s="10"/>
      <c r="AA536" s="10"/>
    </row>
    <row r="537" spans="1:27" ht="12.75" customHeight="1" x14ac:dyDescent="0.15">
      <c r="A537" s="10"/>
      <c r="B537" s="10"/>
      <c r="C537" s="10"/>
      <c r="D537" s="10"/>
      <c r="E537" s="10"/>
      <c r="F537" s="10"/>
      <c r="G537" s="10"/>
      <c r="H537" s="10"/>
      <c r="I537" s="10"/>
      <c r="J537" s="10"/>
      <c r="K537" s="10"/>
      <c r="L537" s="10"/>
      <c r="M537" s="10"/>
      <c r="N537" s="10"/>
      <c r="O537" s="10"/>
      <c r="P537" s="10"/>
      <c r="Q537" s="10"/>
      <c r="R537" s="10"/>
      <c r="S537" s="10"/>
      <c r="T537" s="10"/>
      <c r="U537" s="10"/>
      <c r="V537" s="10"/>
      <c r="W537" s="10"/>
      <c r="X537" s="10"/>
      <c r="Y537" s="10"/>
      <c r="Z537" s="10"/>
      <c r="AA537" s="10"/>
    </row>
    <row r="538" spans="1:27" ht="12.75" customHeight="1" x14ac:dyDescent="0.15">
      <c r="A538" s="10"/>
      <c r="B538" s="10"/>
      <c r="C538" s="10"/>
      <c r="D538" s="10"/>
      <c r="E538" s="10"/>
      <c r="F538" s="10"/>
      <c r="G538" s="10"/>
      <c r="H538" s="10"/>
      <c r="I538" s="10"/>
      <c r="J538" s="10"/>
      <c r="K538" s="10"/>
      <c r="L538" s="10"/>
      <c r="M538" s="10"/>
      <c r="N538" s="10"/>
      <c r="O538" s="10"/>
      <c r="P538" s="10"/>
      <c r="Q538" s="10"/>
      <c r="R538" s="10"/>
      <c r="S538" s="10"/>
      <c r="T538" s="10"/>
      <c r="U538" s="10"/>
      <c r="V538" s="10"/>
      <c r="W538" s="10"/>
      <c r="X538" s="10"/>
      <c r="Y538" s="10"/>
      <c r="Z538" s="10"/>
      <c r="AA538" s="10"/>
    </row>
    <row r="539" spans="1:27" ht="12.75" customHeight="1" x14ac:dyDescent="0.15">
      <c r="A539" s="10"/>
      <c r="B539" s="10"/>
      <c r="C539" s="10"/>
      <c r="D539" s="10"/>
      <c r="E539" s="10"/>
      <c r="F539" s="10"/>
      <c r="G539" s="10"/>
      <c r="H539" s="10"/>
      <c r="I539" s="10"/>
      <c r="J539" s="10"/>
      <c r="K539" s="10"/>
      <c r="L539" s="10"/>
      <c r="M539" s="10"/>
      <c r="N539" s="10"/>
      <c r="O539" s="10"/>
      <c r="P539" s="10"/>
      <c r="Q539" s="10"/>
      <c r="R539" s="10"/>
      <c r="S539" s="10"/>
      <c r="T539" s="10"/>
      <c r="U539" s="10"/>
      <c r="V539" s="10"/>
      <c r="W539" s="10"/>
      <c r="X539" s="10"/>
      <c r="Y539" s="10"/>
      <c r="Z539" s="10"/>
      <c r="AA539" s="10"/>
    </row>
    <row r="540" spans="1:27" ht="12.75" customHeight="1" x14ac:dyDescent="0.15">
      <c r="A540" s="10"/>
      <c r="B540" s="10"/>
      <c r="C540" s="10"/>
      <c r="D540" s="10"/>
      <c r="E540" s="10"/>
      <c r="F540" s="10"/>
      <c r="G540" s="10"/>
      <c r="H540" s="10"/>
      <c r="I540" s="10"/>
      <c r="J540" s="10"/>
      <c r="K540" s="10"/>
      <c r="L540" s="10"/>
      <c r="M540" s="10"/>
      <c r="N540" s="10"/>
      <c r="O540" s="10"/>
      <c r="P540" s="10"/>
      <c r="Q540" s="10"/>
      <c r="R540" s="10"/>
      <c r="S540" s="10"/>
      <c r="T540" s="10"/>
      <c r="U540" s="10"/>
      <c r="V540" s="10"/>
      <c r="W540" s="10"/>
      <c r="X540" s="10"/>
      <c r="Y540" s="10"/>
      <c r="Z540" s="10"/>
      <c r="AA540" s="10"/>
    </row>
    <row r="541" spans="1:27" ht="12.75" customHeight="1" x14ac:dyDescent="0.15">
      <c r="A541" s="10"/>
      <c r="B541" s="10"/>
      <c r="C541" s="10"/>
      <c r="D541" s="10"/>
      <c r="E541" s="10"/>
      <c r="F541" s="10"/>
      <c r="G541" s="10"/>
      <c r="H541" s="10"/>
      <c r="I541" s="10"/>
      <c r="J541" s="10"/>
      <c r="K541" s="10"/>
      <c r="L541" s="10"/>
      <c r="M541" s="10"/>
      <c r="N541" s="10"/>
      <c r="O541" s="10"/>
      <c r="P541" s="10"/>
      <c r="Q541" s="10"/>
      <c r="R541" s="10"/>
      <c r="S541" s="10"/>
      <c r="T541" s="10"/>
      <c r="U541" s="10"/>
      <c r="V541" s="10"/>
      <c r="W541" s="10"/>
      <c r="X541" s="10"/>
      <c r="Y541" s="10"/>
      <c r="Z541" s="10"/>
      <c r="AA541" s="10"/>
    </row>
    <row r="542" spans="1:27" ht="12.75" customHeight="1" x14ac:dyDescent="0.15">
      <c r="A542" s="10"/>
      <c r="B542" s="10"/>
      <c r="C542" s="10"/>
      <c r="D542" s="10"/>
      <c r="E542" s="10"/>
      <c r="F542" s="10"/>
      <c r="G542" s="10"/>
      <c r="H542" s="10"/>
      <c r="I542" s="10"/>
      <c r="J542" s="10"/>
      <c r="K542" s="10"/>
      <c r="L542" s="10"/>
      <c r="M542" s="10"/>
      <c r="N542" s="10"/>
      <c r="O542" s="10"/>
      <c r="P542" s="10"/>
      <c r="Q542" s="10"/>
      <c r="R542" s="10"/>
      <c r="S542" s="10"/>
      <c r="T542" s="10"/>
      <c r="U542" s="10"/>
      <c r="V542" s="10"/>
      <c r="W542" s="10"/>
      <c r="X542" s="10"/>
      <c r="Y542" s="10"/>
      <c r="Z542" s="10"/>
      <c r="AA542" s="10"/>
    </row>
    <row r="543" spans="1:27" ht="12.75" customHeight="1" x14ac:dyDescent="0.15">
      <c r="A543" s="10"/>
      <c r="B543" s="10"/>
      <c r="C543" s="10"/>
      <c r="D543" s="10"/>
      <c r="E543" s="10"/>
      <c r="F543" s="10"/>
      <c r="G543" s="10"/>
      <c r="H543" s="10"/>
      <c r="I543" s="10"/>
      <c r="J543" s="10"/>
      <c r="K543" s="10"/>
      <c r="L543" s="10"/>
      <c r="M543" s="10"/>
      <c r="N543" s="10"/>
      <c r="O543" s="10"/>
      <c r="P543" s="10"/>
      <c r="Q543" s="10"/>
      <c r="R543" s="10"/>
      <c r="S543" s="10"/>
      <c r="T543" s="10"/>
      <c r="U543" s="10"/>
      <c r="V543" s="10"/>
      <c r="W543" s="10"/>
      <c r="X543" s="10"/>
      <c r="Y543" s="10"/>
      <c r="Z543" s="10"/>
      <c r="AA543" s="10"/>
    </row>
    <row r="544" spans="1:27" ht="12.75" customHeight="1" x14ac:dyDescent="0.15">
      <c r="A544" s="10"/>
      <c r="B544" s="10"/>
      <c r="C544" s="10"/>
      <c r="D544" s="10"/>
      <c r="E544" s="10"/>
      <c r="F544" s="10"/>
      <c r="G544" s="10"/>
      <c r="H544" s="10"/>
      <c r="I544" s="10"/>
      <c r="J544" s="10"/>
      <c r="K544" s="10"/>
      <c r="L544" s="10"/>
      <c r="M544" s="10"/>
      <c r="N544" s="10"/>
      <c r="O544" s="10"/>
      <c r="P544" s="10"/>
      <c r="Q544" s="10"/>
      <c r="R544" s="10"/>
      <c r="S544" s="10"/>
      <c r="T544" s="10"/>
      <c r="U544" s="10"/>
      <c r="V544" s="10"/>
      <c r="W544" s="10"/>
      <c r="X544" s="10"/>
      <c r="Y544" s="10"/>
      <c r="Z544" s="10"/>
      <c r="AA544" s="10"/>
    </row>
    <row r="545" spans="1:27" ht="12.75" customHeight="1" x14ac:dyDescent="0.15">
      <c r="A545" s="10"/>
      <c r="B545" s="10"/>
      <c r="C545" s="10"/>
      <c r="D545" s="10"/>
      <c r="E545" s="10"/>
      <c r="F545" s="10"/>
      <c r="G545" s="10"/>
      <c r="H545" s="10"/>
      <c r="I545" s="10"/>
      <c r="J545" s="10"/>
      <c r="K545" s="10"/>
      <c r="L545" s="10"/>
      <c r="M545" s="10"/>
      <c r="N545" s="10"/>
      <c r="O545" s="10"/>
      <c r="P545" s="10"/>
      <c r="Q545" s="10"/>
      <c r="R545" s="10"/>
      <c r="S545" s="10"/>
      <c r="T545" s="10"/>
      <c r="U545" s="10"/>
      <c r="V545" s="10"/>
      <c r="W545" s="10"/>
      <c r="X545" s="10"/>
      <c r="Y545" s="10"/>
      <c r="Z545" s="10"/>
      <c r="AA545" s="10"/>
    </row>
    <row r="546" spans="1:27" ht="12.75" customHeight="1" x14ac:dyDescent="0.15">
      <c r="A546" s="10"/>
      <c r="B546" s="10"/>
      <c r="C546" s="10"/>
      <c r="D546" s="10"/>
      <c r="E546" s="10"/>
      <c r="F546" s="10"/>
      <c r="G546" s="10"/>
      <c r="H546" s="10"/>
      <c r="I546" s="10"/>
      <c r="J546" s="10"/>
      <c r="K546" s="10"/>
      <c r="L546" s="10"/>
      <c r="M546" s="10"/>
      <c r="N546" s="10"/>
      <c r="O546" s="10"/>
      <c r="P546" s="10"/>
      <c r="Q546" s="10"/>
      <c r="R546" s="10"/>
      <c r="S546" s="10"/>
      <c r="T546" s="10"/>
      <c r="U546" s="10"/>
      <c r="V546" s="10"/>
      <c r="W546" s="10"/>
      <c r="X546" s="10"/>
      <c r="Y546" s="10"/>
      <c r="Z546" s="10"/>
      <c r="AA546" s="10"/>
    </row>
    <row r="547" spans="1:27" ht="12.75" customHeight="1" x14ac:dyDescent="0.15">
      <c r="A547" s="10"/>
      <c r="B547" s="10"/>
      <c r="C547" s="10"/>
      <c r="D547" s="10"/>
      <c r="E547" s="10"/>
      <c r="F547" s="10"/>
      <c r="G547" s="10"/>
      <c r="H547" s="10"/>
      <c r="I547" s="10"/>
      <c r="J547" s="10"/>
      <c r="K547" s="10"/>
      <c r="L547" s="10"/>
      <c r="M547" s="10"/>
      <c r="N547" s="10"/>
      <c r="O547" s="10"/>
      <c r="P547" s="10"/>
      <c r="Q547" s="10"/>
      <c r="R547" s="10"/>
      <c r="S547" s="10"/>
      <c r="T547" s="10"/>
      <c r="U547" s="10"/>
      <c r="V547" s="10"/>
      <c r="W547" s="10"/>
      <c r="X547" s="10"/>
      <c r="Y547" s="10"/>
      <c r="Z547" s="10"/>
      <c r="AA547" s="10"/>
    </row>
    <row r="548" spans="1:27" ht="12.75" customHeight="1" x14ac:dyDescent="0.15">
      <c r="A548" s="10"/>
      <c r="B548" s="10"/>
      <c r="C548" s="10"/>
      <c r="D548" s="10"/>
      <c r="E548" s="10"/>
      <c r="F548" s="10"/>
      <c r="G548" s="10"/>
      <c r="H548" s="10"/>
      <c r="I548" s="10"/>
      <c r="J548" s="10"/>
      <c r="K548" s="10"/>
      <c r="L548" s="10"/>
      <c r="M548" s="10"/>
      <c r="N548" s="10"/>
      <c r="O548" s="10"/>
      <c r="P548" s="10"/>
      <c r="Q548" s="10"/>
      <c r="R548" s="10"/>
      <c r="S548" s="10"/>
      <c r="T548" s="10"/>
      <c r="U548" s="10"/>
      <c r="V548" s="10"/>
      <c r="W548" s="10"/>
      <c r="X548" s="10"/>
      <c r="Y548" s="10"/>
      <c r="Z548" s="10"/>
      <c r="AA548" s="10"/>
    </row>
    <row r="549" spans="1:27" ht="12.75" customHeight="1" x14ac:dyDescent="0.15">
      <c r="A549" s="10"/>
      <c r="B549" s="10"/>
      <c r="C549" s="10"/>
      <c r="D549" s="10"/>
      <c r="E549" s="10"/>
      <c r="F549" s="10"/>
      <c r="G549" s="10"/>
      <c r="H549" s="10"/>
      <c r="I549" s="10"/>
      <c r="J549" s="10"/>
      <c r="K549" s="10"/>
      <c r="L549" s="10"/>
      <c r="M549" s="10"/>
      <c r="N549" s="10"/>
      <c r="O549" s="10"/>
      <c r="P549" s="10"/>
      <c r="Q549" s="10"/>
      <c r="R549" s="10"/>
      <c r="S549" s="10"/>
      <c r="T549" s="10"/>
      <c r="U549" s="10"/>
      <c r="V549" s="10"/>
      <c r="W549" s="10"/>
      <c r="X549" s="10"/>
      <c r="Y549" s="10"/>
      <c r="Z549" s="10"/>
      <c r="AA549" s="10"/>
    </row>
    <row r="550" spans="1:27" ht="12.75" customHeight="1" x14ac:dyDescent="0.15">
      <c r="A550" s="10"/>
      <c r="B550" s="10"/>
      <c r="C550" s="10"/>
      <c r="D550" s="10"/>
      <c r="E550" s="10"/>
      <c r="F550" s="10"/>
      <c r="G550" s="10"/>
      <c r="H550" s="10"/>
      <c r="I550" s="10"/>
      <c r="J550" s="10"/>
      <c r="K550" s="10"/>
      <c r="L550" s="10"/>
      <c r="M550" s="10"/>
      <c r="N550" s="10"/>
      <c r="O550" s="10"/>
      <c r="P550" s="10"/>
      <c r="Q550" s="10"/>
      <c r="R550" s="10"/>
      <c r="S550" s="10"/>
      <c r="T550" s="10"/>
      <c r="U550" s="10"/>
      <c r="V550" s="10"/>
      <c r="W550" s="10"/>
      <c r="X550" s="10"/>
      <c r="Y550" s="10"/>
      <c r="Z550" s="10"/>
      <c r="AA550" s="10"/>
    </row>
    <row r="551" spans="1:27" ht="12.75" customHeight="1" x14ac:dyDescent="0.15">
      <c r="A551" s="10"/>
      <c r="B551" s="10"/>
      <c r="C551" s="10"/>
      <c r="D551" s="10"/>
      <c r="E551" s="10"/>
      <c r="F551" s="10"/>
      <c r="G551" s="10"/>
      <c r="H551" s="10"/>
      <c r="I551" s="10"/>
      <c r="J551" s="10"/>
      <c r="K551" s="10"/>
      <c r="L551" s="10"/>
      <c r="M551" s="10"/>
      <c r="N551" s="10"/>
      <c r="O551" s="10"/>
      <c r="P551" s="10"/>
      <c r="Q551" s="10"/>
      <c r="R551" s="10"/>
      <c r="S551" s="10"/>
      <c r="T551" s="10"/>
      <c r="U551" s="10"/>
      <c r="V551" s="10"/>
      <c r="W551" s="10"/>
      <c r="X551" s="10"/>
      <c r="Y551" s="10"/>
      <c r="Z551" s="10"/>
      <c r="AA551" s="10"/>
    </row>
    <row r="552" spans="1:27" ht="12.75" customHeight="1" x14ac:dyDescent="0.15">
      <c r="A552" s="10"/>
      <c r="B552" s="10"/>
      <c r="C552" s="10"/>
      <c r="D552" s="10"/>
      <c r="E552" s="10"/>
      <c r="F552" s="10"/>
      <c r="G552" s="10"/>
      <c r="H552" s="10"/>
      <c r="I552" s="10"/>
      <c r="J552" s="10"/>
      <c r="K552" s="10"/>
      <c r="L552" s="10"/>
      <c r="M552" s="10"/>
      <c r="N552" s="10"/>
      <c r="O552" s="10"/>
      <c r="P552" s="10"/>
      <c r="Q552" s="10"/>
      <c r="R552" s="10"/>
      <c r="S552" s="10"/>
      <c r="T552" s="10"/>
      <c r="U552" s="10"/>
      <c r="V552" s="10"/>
      <c r="W552" s="10"/>
      <c r="X552" s="10"/>
      <c r="Y552" s="10"/>
      <c r="Z552" s="10"/>
      <c r="AA552" s="10"/>
    </row>
    <row r="553" spans="1:27" ht="12.75" customHeight="1" x14ac:dyDescent="0.15">
      <c r="A553" s="10"/>
      <c r="B553" s="10"/>
      <c r="C553" s="10"/>
      <c r="D553" s="10"/>
      <c r="E553" s="10"/>
      <c r="F553" s="10"/>
      <c r="G553" s="10"/>
      <c r="H553" s="10"/>
      <c r="I553" s="10"/>
      <c r="J553" s="10"/>
      <c r="K553" s="10"/>
      <c r="L553" s="10"/>
      <c r="M553" s="10"/>
      <c r="N553" s="10"/>
      <c r="O553" s="10"/>
      <c r="P553" s="10"/>
      <c r="Q553" s="10"/>
      <c r="R553" s="10"/>
      <c r="S553" s="10"/>
      <c r="T553" s="10"/>
      <c r="U553" s="10"/>
      <c r="V553" s="10"/>
      <c r="W553" s="10"/>
      <c r="X553" s="10"/>
      <c r="Y553" s="10"/>
      <c r="Z553" s="10"/>
      <c r="AA553" s="10"/>
    </row>
    <row r="554" spans="1:27" ht="12.75" customHeight="1" x14ac:dyDescent="0.15">
      <c r="A554" s="10"/>
      <c r="B554" s="10"/>
      <c r="C554" s="10"/>
      <c r="D554" s="10"/>
      <c r="E554" s="10"/>
      <c r="F554" s="10"/>
      <c r="G554" s="10"/>
      <c r="H554" s="10"/>
      <c r="I554" s="10"/>
      <c r="J554" s="10"/>
      <c r="K554" s="10"/>
      <c r="L554" s="10"/>
      <c r="M554" s="10"/>
      <c r="N554" s="10"/>
      <c r="O554" s="10"/>
      <c r="P554" s="10"/>
      <c r="Q554" s="10"/>
      <c r="R554" s="10"/>
      <c r="S554" s="10"/>
      <c r="T554" s="10"/>
      <c r="U554" s="10"/>
      <c r="V554" s="10"/>
      <c r="W554" s="10"/>
      <c r="X554" s="10"/>
      <c r="Y554" s="10"/>
      <c r="Z554" s="10"/>
      <c r="AA554" s="10"/>
    </row>
    <row r="555" spans="1:27" ht="12.75" customHeight="1" x14ac:dyDescent="0.15">
      <c r="A555" s="10"/>
      <c r="B555" s="10"/>
      <c r="C555" s="10"/>
      <c r="D555" s="10"/>
      <c r="E555" s="10"/>
      <c r="F555" s="10"/>
      <c r="G555" s="10"/>
      <c r="H555" s="10"/>
      <c r="I555" s="10"/>
      <c r="J555" s="10"/>
      <c r="K555" s="10"/>
      <c r="L555" s="10"/>
      <c r="M555" s="10"/>
      <c r="N555" s="10"/>
      <c r="O555" s="10"/>
      <c r="P555" s="10"/>
      <c r="Q555" s="10"/>
      <c r="R555" s="10"/>
      <c r="S555" s="10"/>
      <c r="T555" s="10"/>
      <c r="U555" s="10"/>
      <c r="V555" s="10"/>
      <c r="W555" s="10"/>
      <c r="X555" s="10"/>
      <c r="Y555" s="10"/>
      <c r="Z555" s="10"/>
      <c r="AA555" s="10"/>
    </row>
    <row r="556" spans="1:27" ht="12.75" customHeight="1" x14ac:dyDescent="0.15">
      <c r="A556" s="10"/>
      <c r="B556" s="10"/>
      <c r="C556" s="10"/>
      <c r="D556" s="10"/>
      <c r="E556" s="10"/>
      <c r="F556" s="10"/>
      <c r="G556" s="10"/>
      <c r="H556" s="10"/>
      <c r="I556" s="10"/>
      <c r="J556" s="10"/>
      <c r="K556" s="10"/>
      <c r="L556" s="10"/>
      <c r="M556" s="10"/>
      <c r="N556" s="10"/>
      <c r="O556" s="10"/>
      <c r="P556" s="10"/>
      <c r="Q556" s="10"/>
      <c r="R556" s="10"/>
      <c r="S556" s="10"/>
      <c r="T556" s="10"/>
      <c r="U556" s="10"/>
      <c r="V556" s="10"/>
      <c r="W556" s="10"/>
      <c r="X556" s="10"/>
      <c r="Y556" s="10"/>
      <c r="Z556" s="10"/>
      <c r="AA556" s="10"/>
    </row>
    <row r="557" spans="1:27" ht="12.75" customHeight="1" x14ac:dyDescent="0.15">
      <c r="A557" s="10"/>
      <c r="B557" s="10"/>
      <c r="C557" s="10"/>
      <c r="D557" s="10"/>
      <c r="E557" s="10"/>
      <c r="F557" s="10"/>
      <c r="G557" s="10"/>
      <c r="H557" s="10"/>
      <c r="I557" s="10"/>
      <c r="J557" s="10"/>
      <c r="K557" s="10"/>
      <c r="L557" s="10"/>
      <c r="M557" s="10"/>
      <c r="N557" s="10"/>
      <c r="O557" s="10"/>
      <c r="P557" s="10"/>
      <c r="Q557" s="10"/>
      <c r="R557" s="10"/>
      <c r="S557" s="10"/>
      <c r="T557" s="10"/>
      <c r="U557" s="10"/>
      <c r="V557" s="10"/>
      <c r="W557" s="10"/>
      <c r="X557" s="10"/>
      <c r="Y557" s="10"/>
      <c r="Z557" s="10"/>
      <c r="AA557" s="10"/>
    </row>
    <row r="558" spans="1:27" ht="12.75" customHeight="1" x14ac:dyDescent="0.15">
      <c r="A558" s="10"/>
      <c r="B558" s="10"/>
      <c r="C558" s="10"/>
      <c r="D558" s="10"/>
      <c r="E558" s="10"/>
      <c r="F558" s="10"/>
      <c r="G558" s="10"/>
      <c r="H558" s="10"/>
      <c r="I558" s="10"/>
      <c r="J558" s="10"/>
      <c r="K558" s="10"/>
      <c r="L558" s="10"/>
      <c r="M558" s="10"/>
      <c r="N558" s="10"/>
      <c r="O558" s="10"/>
      <c r="P558" s="10"/>
      <c r="Q558" s="10"/>
      <c r="R558" s="10"/>
      <c r="S558" s="10"/>
      <c r="T558" s="10"/>
      <c r="U558" s="10"/>
      <c r="V558" s="10"/>
      <c r="W558" s="10"/>
      <c r="X558" s="10"/>
      <c r="Y558" s="10"/>
      <c r="Z558" s="10"/>
      <c r="AA558" s="10"/>
    </row>
    <row r="559" spans="1:27" ht="12.75" customHeight="1" x14ac:dyDescent="0.15">
      <c r="A559" s="10"/>
      <c r="B559" s="10"/>
      <c r="C559" s="10"/>
      <c r="D559" s="10"/>
      <c r="E559" s="10"/>
      <c r="F559" s="10"/>
      <c r="G559" s="10"/>
      <c r="H559" s="10"/>
      <c r="I559" s="10"/>
      <c r="J559" s="10"/>
      <c r="K559" s="10"/>
      <c r="L559" s="10"/>
      <c r="M559" s="10"/>
      <c r="N559" s="10"/>
      <c r="O559" s="10"/>
      <c r="P559" s="10"/>
      <c r="Q559" s="10"/>
      <c r="R559" s="10"/>
      <c r="S559" s="10"/>
      <c r="T559" s="10"/>
      <c r="U559" s="10"/>
      <c r="V559" s="10"/>
      <c r="W559" s="10"/>
      <c r="X559" s="10"/>
      <c r="Y559" s="10"/>
      <c r="Z559" s="10"/>
      <c r="AA559" s="10"/>
    </row>
    <row r="560" spans="1:27" ht="12.75" customHeight="1" x14ac:dyDescent="0.15">
      <c r="A560" s="10"/>
      <c r="B560" s="10"/>
      <c r="C560" s="10"/>
      <c r="D560" s="10"/>
      <c r="E560" s="10"/>
      <c r="F560" s="10"/>
      <c r="G560" s="10"/>
      <c r="H560" s="10"/>
      <c r="I560" s="10"/>
      <c r="J560" s="10"/>
      <c r="K560" s="10"/>
      <c r="L560" s="10"/>
      <c r="M560" s="10"/>
      <c r="N560" s="10"/>
      <c r="O560" s="10"/>
      <c r="P560" s="10"/>
      <c r="Q560" s="10"/>
      <c r="R560" s="10"/>
      <c r="S560" s="10"/>
      <c r="T560" s="10"/>
      <c r="U560" s="10"/>
      <c r="V560" s="10"/>
      <c r="W560" s="10"/>
      <c r="X560" s="10"/>
      <c r="Y560" s="10"/>
      <c r="Z560" s="10"/>
      <c r="AA560" s="10"/>
    </row>
    <row r="561" spans="1:27" ht="12.75" customHeight="1" x14ac:dyDescent="0.15">
      <c r="A561" s="10"/>
      <c r="B561" s="10"/>
      <c r="C561" s="10"/>
      <c r="D561" s="10"/>
      <c r="E561" s="10"/>
      <c r="F561" s="10"/>
      <c r="G561" s="10"/>
      <c r="H561" s="10"/>
      <c r="I561" s="10"/>
      <c r="J561" s="10"/>
      <c r="K561" s="10"/>
      <c r="L561" s="10"/>
      <c r="M561" s="10"/>
      <c r="N561" s="10"/>
      <c r="O561" s="10"/>
      <c r="P561" s="10"/>
      <c r="Q561" s="10"/>
      <c r="R561" s="10"/>
      <c r="S561" s="10"/>
      <c r="T561" s="10"/>
      <c r="U561" s="10"/>
      <c r="V561" s="10"/>
      <c r="W561" s="10"/>
      <c r="X561" s="10"/>
      <c r="Y561" s="10"/>
      <c r="Z561" s="10"/>
      <c r="AA561" s="10"/>
    </row>
    <row r="562" spans="1:27" ht="12.75" customHeight="1" x14ac:dyDescent="0.15">
      <c r="A562" s="10"/>
      <c r="B562" s="10"/>
      <c r="C562" s="10"/>
      <c r="D562" s="10"/>
      <c r="E562" s="10"/>
      <c r="F562" s="10"/>
      <c r="G562" s="10"/>
      <c r="H562" s="10"/>
      <c r="I562" s="10"/>
      <c r="J562" s="10"/>
      <c r="K562" s="10"/>
      <c r="L562" s="10"/>
      <c r="M562" s="10"/>
      <c r="N562" s="10"/>
      <c r="O562" s="10"/>
      <c r="P562" s="10"/>
      <c r="Q562" s="10"/>
      <c r="R562" s="10"/>
      <c r="S562" s="10"/>
      <c r="T562" s="10"/>
      <c r="U562" s="10"/>
      <c r="V562" s="10"/>
      <c r="W562" s="10"/>
      <c r="X562" s="10"/>
      <c r="Y562" s="10"/>
      <c r="Z562" s="10"/>
      <c r="AA562" s="10"/>
    </row>
    <row r="563" spans="1:27" ht="12.75" customHeight="1" x14ac:dyDescent="0.15">
      <c r="A563" s="10"/>
      <c r="B563" s="10"/>
      <c r="C563" s="10"/>
      <c r="D563" s="10"/>
      <c r="E563" s="10"/>
      <c r="F563" s="10"/>
      <c r="G563" s="10"/>
      <c r="H563" s="10"/>
      <c r="I563" s="10"/>
      <c r="J563" s="10"/>
      <c r="K563" s="10"/>
      <c r="L563" s="10"/>
      <c r="M563" s="10"/>
      <c r="N563" s="10"/>
      <c r="O563" s="10"/>
      <c r="P563" s="10"/>
      <c r="Q563" s="10"/>
      <c r="R563" s="10"/>
      <c r="S563" s="10"/>
      <c r="T563" s="10"/>
      <c r="U563" s="10"/>
      <c r="V563" s="10"/>
      <c r="W563" s="10"/>
      <c r="X563" s="10"/>
      <c r="Y563" s="10"/>
      <c r="Z563" s="10"/>
      <c r="AA563" s="10"/>
    </row>
    <row r="564" spans="1:27" ht="12.75" customHeight="1" x14ac:dyDescent="0.15">
      <c r="A564" s="10"/>
      <c r="B564" s="10"/>
      <c r="C564" s="10"/>
      <c r="D564" s="10"/>
      <c r="E564" s="10"/>
      <c r="F564" s="10"/>
      <c r="G564" s="10"/>
      <c r="H564" s="10"/>
      <c r="I564" s="10"/>
      <c r="J564" s="10"/>
      <c r="K564" s="10"/>
      <c r="L564" s="10"/>
      <c r="M564" s="10"/>
      <c r="N564" s="10"/>
      <c r="O564" s="10"/>
      <c r="P564" s="10"/>
      <c r="Q564" s="10"/>
      <c r="R564" s="10"/>
      <c r="S564" s="10"/>
      <c r="T564" s="10"/>
      <c r="U564" s="10"/>
      <c r="V564" s="10"/>
      <c r="W564" s="10"/>
      <c r="X564" s="10"/>
      <c r="Y564" s="10"/>
      <c r="Z564" s="10"/>
      <c r="AA564" s="10"/>
    </row>
    <row r="565" spans="1:27" ht="12.75" customHeight="1" x14ac:dyDescent="0.15">
      <c r="A565" s="10"/>
      <c r="B565" s="10"/>
      <c r="C565" s="10"/>
      <c r="D565" s="10"/>
      <c r="E565" s="10"/>
      <c r="F565" s="10"/>
      <c r="G565" s="10"/>
      <c r="H565" s="10"/>
      <c r="I565" s="10"/>
      <c r="J565" s="10"/>
      <c r="K565" s="10"/>
      <c r="L565" s="10"/>
      <c r="M565" s="10"/>
      <c r="N565" s="10"/>
      <c r="O565" s="10"/>
      <c r="P565" s="10"/>
      <c r="Q565" s="10"/>
      <c r="R565" s="10"/>
      <c r="S565" s="10"/>
      <c r="T565" s="10"/>
      <c r="U565" s="10"/>
      <c r="V565" s="10"/>
      <c r="W565" s="10"/>
      <c r="X565" s="10"/>
      <c r="Y565" s="10"/>
      <c r="Z565" s="10"/>
      <c r="AA565" s="10"/>
    </row>
    <row r="566" spans="1:27" ht="12.75" customHeight="1" x14ac:dyDescent="0.15">
      <c r="A566" s="10"/>
      <c r="B566" s="10"/>
      <c r="C566" s="10"/>
      <c r="D566" s="10"/>
      <c r="E566" s="10"/>
      <c r="F566" s="10"/>
      <c r="G566" s="10"/>
      <c r="H566" s="10"/>
      <c r="I566" s="10"/>
      <c r="J566" s="10"/>
      <c r="K566" s="10"/>
      <c r="L566" s="10"/>
      <c r="M566" s="10"/>
      <c r="N566" s="10"/>
      <c r="O566" s="10"/>
      <c r="P566" s="10"/>
      <c r="Q566" s="10"/>
      <c r="R566" s="10"/>
      <c r="S566" s="10"/>
      <c r="T566" s="10"/>
      <c r="U566" s="10"/>
      <c r="V566" s="10"/>
      <c r="W566" s="10"/>
      <c r="X566" s="10"/>
      <c r="Y566" s="10"/>
      <c r="Z566" s="10"/>
      <c r="AA566" s="10"/>
    </row>
    <row r="567" spans="1:27" ht="12.75" customHeight="1" x14ac:dyDescent="0.15">
      <c r="A567" s="10"/>
      <c r="B567" s="10"/>
      <c r="C567" s="10"/>
      <c r="D567" s="10"/>
      <c r="E567" s="10"/>
      <c r="F567" s="10"/>
      <c r="G567" s="10"/>
      <c r="H567" s="10"/>
      <c r="I567" s="10"/>
      <c r="J567" s="10"/>
      <c r="K567" s="10"/>
      <c r="L567" s="10"/>
      <c r="M567" s="10"/>
      <c r="N567" s="10"/>
      <c r="O567" s="10"/>
      <c r="P567" s="10"/>
      <c r="Q567" s="10"/>
      <c r="R567" s="10"/>
      <c r="S567" s="10"/>
      <c r="T567" s="10"/>
      <c r="U567" s="10"/>
      <c r="V567" s="10"/>
      <c r="W567" s="10"/>
      <c r="X567" s="10"/>
      <c r="Y567" s="10"/>
      <c r="Z567" s="10"/>
      <c r="AA567" s="10"/>
    </row>
    <row r="568" spans="1:27" ht="12.75" customHeight="1" x14ac:dyDescent="0.15">
      <c r="A568" s="10"/>
      <c r="B568" s="10"/>
      <c r="C568" s="10"/>
      <c r="D568" s="10"/>
      <c r="E568" s="10"/>
      <c r="F568" s="10"/>
      <c r="G568" s="10"/>
      <c r="H568" s="10"/>
      <c r="I568" s="10"/>
      <c r="J568" s="10"/>
      <c r="K568" s="10"/>
      <c r="L568" s="10"/>
      <c r="M568" s="10"/>
      <c r="N568" s="10"/>
      <c r="O568" s="10"/>
      <c r="P568" s="10"/>
      <c r="Q568" s="10"/>
      <c r="R568" s="10"/>
      <c r="S568" s="10"/>
      <c r="T568" s="10"/>
      <c r="U568" s="10"/>
      <c r="V568" s="10"/>
      <c r="W568" s="10"/>
      <c r="X568" s="10"/>
      <c r="Y568" s="10"/>
      <c r="Z568" s="10"/>
      <c r="AA568" s="10"/>
    </row>
    <row r="569" spans="1:27" ht="12.75" customHeight="1" x14ac:dyDescent="0.15">
      <c r="A569" s="10"/>
      <c r="B569" s="10"/>
      <c r="C569" s="10"/>
      <c r="D569" s="10"/>
      <c r="E569" s="10"/>
      <c r="F569" s="10"/>
      <c r="G569" s="10"/>
      <c r="H569" s="10"/>
      <c r="I569" s="10"/>
      <c r="J569" s="10"/>
      <c r="K569" s="10"/>
      <c r="L569" s="10"/>
      <c r="M569" s="10"/>
      <c r="N569" s="10"/>
      <c r="O569" s="10"/>
      <c r="P569" s="10"/>
      <c r="Q569" s="10"/>
      <c r="R569" s="10"/>
      <c r="S569" s="10"/>
      <c r="T569" s="10"/>
      <c r="U569" s="10"/>
      <c r="V569" s="10"/>
      <c r="W569" s="10"/>
      <c r="X569" s="10"/>
      <c r="Y569" s="10"/>
      <c r="Z569" s="10"/>
      <c r="AA569" s="10"/>
    </row>
    <row r="570" spans="1:27" ht="12.75" customHeight="1" x14ac:dyDescent="0.15">
      <c r="A570" s="10"/>
      <c r="B570" s="10"/>
      <c r="C570" s="10"/>
      <c r="D570" s="10"/>
      <c r="E570" s="10"/>
      <c r="F570" s="10"/>
      <c r="G570" s="10"/>
      <c r="H570" s="10"/>
      <c r="I570" s="10"/>
      <c r="J570" s="10"/>
      <c r="K570" s="10"/>
      <c r="L570" s="10"/>
      <c r="M570" s="10"/>
      <c r="N570" s="10"/>
      <c r="O570" s="10"/>
      <c r="P570" s="10"/>
      <c r="Q570" s="10"/>
      <c r="R570" s="10"/>
      <c r="S570" s="10"/>
      <c r="T570" s="10"/>
      <c r="U570" s="10"/>
      <c r="V570" s="10"/>
      <c r="W570" s="10"/>
      <c r="X570" s="10"/>
      <c r="Y570" s="10"/>
      <c r="Z570" s="10"/>
      <c r="AA570" s="10"/>
    </row>
    <row r="571" spans="1:27" ht="12.75" customHeight="1" x14ac:dyDescent="0.15">
      <c r="A571" s="10"/>
      <c r="B571" s="10"/>
      <c r="C571" s="10"/>
      <c r="D571" s="10"/>
      <c r="E571" s="10"/>
      <c r="F571" s="10"/>
      <c r="G571" s="10"/>
      <c r="H571" s="10"/>
      <c r="I571" s="10"/>
      <c r="J571" s="10"/>
      <c r="K571" s="10"/>
      <c r="L571" s="10"/>
      <c r="M571" s="10"/>
      <c r="N571" s="10"/>
      <c r="O571" s="10"/>
      <c r="P571" s="10"/>
      <c r="Q571" s="10"/>
      <c r="R571" s="10"/>
      <c r="S571" s="10"/>
      <c r="T571" s="10"/>
      <c r="U571" s="10"/>
      <c r="V571" s="10"/>
      <c r="W571" s="10"/>
      <c r="X571" s="10"/>
      <c r="Y571" s="10"/>
      <c r="Z571" s="10"/>
      <c r="AA571" s="10"/>
    </row>
    <row r="572" spans="1:27" ht="12.75" customHeight="1" x14ac:dyDescent="0.15">
      <c r="A572" s="10"/>
      <c r="B572" s="10"/>
      <c r="C572" s="10"/>
      <c r="D572" s="10"/>
      <c r="E572" s="10"/>
      <c r="F572" s="10"/>
      <c r="G572" s="10"/>
      <c r="H572" s="10"/>
      <c r="I572" s="10"/>
      <c r="J572" s="10"/>
      <c r="K572" s="10"/>
      <c r="L572" s="10"/>
      <c r="M572" s="10"/>
      <c r="N572" s="10"/>
      <c r="O572" s="10"/>
      <c r="P572" s="10"/>
      <c r="Q572" s="10"/>
      <c r="R572" s="10"/>
      <c r="S572" s="10"/>
      <c r="T572" s="10"/>
      <c r="U572" s="10"/>
      <c r="V572" s="10"/>
      <c r="W572" s="10"/>
      <c r="X572" s="10"/>
      <c r="Y572" s="10"/>
      <c r="Z572" s="10"/>
      <c r="AA572" s="10"/>
    </row>
    <row r="573" spans="1:27" ht="12.75" customHeight="1" x14ac:dyDescent="0.15">
      <c r="A573" s="10"/>
      <c r="B573" s="10"/>
      <c r="C573" s="10"/>
      <c r="D573" s="10"/>
      <c r="E573" s="10"/>
      <c r="F573" s="10"/>
      <c r="G573" s="10"/>
      <c r="H573" s="10"/>
      <c r="I573" s="10"/>
      <c r="J573" s="10"/>
      <c r="K573" s="10"/>
      <c r="L573" s="10"/>
      <c r="M573" s="10"/>
      <c r="N573" s="10"/>
      <c r="O573" s="10"/>
      <c r="P573" s="10"/>
      <c r="Q573" s="10"/>
      <c r="R573" s="10"/>
      <c r="S573" s="10"/>
      <c r="T573" s="10"/>
      <c r="U573" s="10"/>
      <c r="V573" s="10"/>
      <c r="W573" s="10"/>
      <c r="X573" s="10"/>
      <c r="Y573" s="10"/>
      <c r="Z573" s="10"/>
      <c r="AA573" s="10"/>
    </row>
    <row r="574" spans="1:27" ht="12.75" customHeight="1" x14ac:dyDescent="0.15">
      <c r="A574" s="10"/>
      <c r="B574" s="10"/>
      <c r="C574" s="10"/>
      <c r="D574" s="10"/>
      <c r="E574" s="10"/>
      <c r="F574" s="10"/>
      <c r="G574" s="10"/>
      <c r="H574" s="10"/>
      <c r="I574" s="10"/>
      <c r="J574" s="10"/>
      <c r="K574" s="10"/>
      <c r="L574" s="10"/>
      <c r="M574" s="10"/>
      <c r="N574" s="10"/>
      <c r="O574" s="10"/>
      <c r="P574" s="10"/>
      <c r="Q574" s="10"/>
      <c r="R574" s="10"/>
      <c r="S574" s="10"/>
      <c r="T574" s="10"/>
      <c r="U574" s="10"/>
      <c r="V574" s="10"/>
      <c r="W574" s="10"/>
      <c r="X574" s="10"/>
      <c r="Y574" s="10"/>
      <c r="Z574" s="10"/>
      <c r="AA574" s="10"/>
    </row>
    <row r="575" spans="1:27" ht="12.75" customHeight="1" x14ac:dyDescent="0.15">
      <c r="A575" s="10"/>
      <c r="B575" s="10"/>
      <c r="C575" s="10"/>
      <c r="D575" s="10"/>
      <c r="E575" s="10"/>
      <c r="F575" s="10"/>
      <c r="G575" s="10"/>
      <c r="H575" s="10"/>
      <c r="I575" s="10"/>
      <c r="J575" s="10"/>
      <c r="K575" s="10"/>
      <c r="L575" s="10"/>
      <c r="M575" s="10"/>
      <c r="N575" s="10"/>
      <c r="O575" s="10"/>
      <c r="P575" s="10"/>
      <c r="Q575" s="10"/>
      <c r="R575" s="10"/>
      <c r="S575" s="10"/>
      <c r="T575" s="10"/>
      <c r="U575" s="10"/>
      <c r="V575" s="10"/>
      <c r="W575" s="10"/>
      <c r="X575" s="10"/>
      <c r="Y575" s="10"/>
      <c r="Z575" s="10"/>
      <c r="AA575" s="10"/>
    </row>
    <row r="576" spans="1:27" ht="12.75" customHeight="1" x14ac:dyDescent="0.15">
      <c r="A576" s="10"/>
      <c r="B576" s="10"/>
      <c r="C576" s="10"/>
      <c r="D576" s="10"/>
      <c r="E576" s="10"/>
      <c r="F576" s="10"/>
      <c r="G576" s="10"/>
      <c r="H576" s="10"/>
      <c r="I576" s="10"/>
      <c r="J576" s="10"/>
      <c r="K576" s="10"/>
      <c r="L576" s="10"/>
      <c r="M576" s="10"/>
      <c r="N576" s="10"/>
      <c r="O576" s="10"/>
      <c r="P576" s="10"/>
      <c r="Q576" s="10"/>
      <c r="R576" s="10"/>
      <c r="S576" s="10"/>
      <c r="T576" s="10"/>
      <c r="U576" s="10"/>
      <c r="V576" s="10"/>
      <c r="W576" s="10"/>
      <c r="X576" s="10"/>
      <c r="Y576" s="10"/>
      <c r="Z576" s="10"/>
      <c r="AA576" s="10"/>
    </row>
    <row r="577" spans="1:27" ht="12.75" customHeight="1" x14ac:dyDescent="0.15">
      <c r="A577" s="10"/>
      <c r="B577" s="10"/>
      <c r="C577" s="10"/>
      <c r="D577" s="10"/>
      <c r="E577" s="10"/>
      <c r="F577" s="10"/>
      <c r="G577" s="10"/>
      <c r="H577" s="10"/>
      <c r="I577" s="10"/>
      <c r="J577" s="10"/>
      <c r="K577" s="10"/>
      <c r="L577" s="10"/>
      <c r="M577" s="10"/>
      <c r="N577" s="10"/>
      <c r="O577" s="10"/>
      <c r="P577" s="10"/>
      <c r="Q577" s="10"/>
      <c r="R577" s="10"/>
      <c r="S577" s="10"/>
      <c r="T577" s="10"/>
      <c r="U577" s="10"/>
      <c r="V577" s="10"/>
      <c r="W577" s="10"/>
      <c r="X577" s="10"/>
      <c r="Y577" s="10"/>
      <c r="Z577" s="10"/>
      <c r="AA577" s="10"/>
    </row>
    <row r="578" spans="1:27" ht="12.75" customHeight="1" x14ac:dyDescent="0.15">
      <c r="A578" s="10"/>
      <c r="B578" s="10"/>
      <c r="C578" s="10"/>
      <c r="D578" s="10"/>
      <c r="E578" s="10"/>
      <c r="F578" s="10"/>
      <c r="G578" s="10"/>
      <c r="H578" s="10"/>
      <c r="I578" s="10"/>
      <c r="J578" s="10"/>
      <c r="K578" s="10"/>
      <c r="L578" s="10"/>
      <c r="M578" s="10"/>
      <c r="N578" s="10"/>
      <c r="O578" s="10"/>
      <c r="P578" s="10"/>
      <c r="Q578" s="10"/>
      <c r="R578" s="10"/>
      <c r="S578" s="10"/>
      <c r="T578" s="10"/>
      <c r="U578" s="10"/>
      <c r="V578" s="10"/>
      <c r="W578" s="10"/>
      <c r="X578" s="10"/>
      <c r="Y578" s="10"/>
      <c r="Z578" s="10"/>
      <c r="AA578" s="10"/>
    </row>
    <row r="579" spans="1:27" ht="12.75" customHeight="1" x14ac:dyDescent="0.15">
      <c r="A579" s="10"/>
      <c r="B579" s="10"/>
      <c r="C579" s="10"/>
      <c r="D579" s="10"/>
      <c r="E579" s="10"/>
      <c r="F579" s="10"/>
      <c r="G579" s="10"/>
      <c r="H579" s="10"/>
      <c r="I579" s="10"/>
      <c r="J579" s="10"/>
      <c r="K579" s="10"/>
      <c r="L579" s="10"/>
      <c r="M579" s="10"/>
      <c r="N579" s="10"/>
      <c r="O579" s="10"/>
      <c r="P579" s="10"/>
      <c r="Q579" s="10"/>
      <c r="R579" s="10"/>
      <c r="S579" s="10"/>
      <c r="T579" s="10"/>
      <c r="U579" s="10"/>
      <c r="V579" s="10"/>
      <c r="W579" s="10"/>
      <c r="X579" s="10"/>
      <c r="Y579" s="10"/>
      <c r="Z579" s="10"/>
      <c r="AA579" s="10"/>
    </row>
    <row r="580" spans="1:27" ht="12.75" customHeight="1" x14ac:dyDescent="0.15">
      <c r="A580" s="10"/>
      <c r="B580" s="10"/>
      <c r="C580" s="10"/>
      <c r="D580" s="10"/>
      <c r="E580" s="10"/>
      <c r="F580" s="10"/>
      <c r="G580" s="10"/>
      <c r="H580" s="10"/>
      <c r="I580" s="10"/>
      <c r="J580" s="10"/>
      <c r="K580" s="10"/>
      <c r="L580" s="10"/>
      <c r="M580" s="10"/>
      <c r="N580" s="10"/>
      <c r="O580" s="10"/>
      <c r="P580" s="10"/>
      <c r="Q580" s="10"/>
      <c r="R580" s="10"/>
      <c r="S580" s="10"/>
      <c r="T580" s="10"/>
      <c r="U580" s="10"/>
      <c r="V580" s="10"/>
      <c r="W580" s="10"/>
      <c r="X580" s="10"/>
      <c r="Y580" s="10"/>
      <c r="Z580" s="10"/>
      <c r="AA580" s="10"/>
    </row>
    <row r="581" spans="1:27" ht="12.75" customHeight="1" x14ac:dyDescent="0.15">
      <c r="A581" s="10"/>
      <c r="B581" s="10"/>
      <c r="C581" s="10"/>
      <c r="D581" s="10"/>
      <c r="E581" s="10"/>
      <c r="F581" s="10"/>
      <c r="G581" s="10"/>
      <c r="H581" s="10"/>
      <c r="I581" s="10"/>
      <c r="J581" s="10"/>
      <c r="K581" s="10"/>
      <c r="L581" s="10"/>
      <c r="M581" s="10"/>
      <c r="N581" s="10"/>
      <c r="O581" s="10"/>
      <c r="P581" s="10"/>
      <c r="Q581" s="10"/>
      <c r="R581" s="10"/>
      <c r="S581" s="10"/>
      <c r="T581" s="10"/>
      <c r="U581" s="10"/>
      <c r="V581" s="10"/>
      <c r="W581" s="10"/>
      <c r="X581" s="10"/>
      <c r="Y581" s="10"/>
      <c r="Z581" s="10"/>
      <c r="AA581" s="10"/>
    </row>
    <row r="582" spans="1:27" ht="12.75" customHeight="1" x14ac:dyDescent="0.15">
      <c r="A582" s="10"/>
      <c r="B582" s="10"/>
      <c r="C582" s="10"/>
      <c r="D582" s="10"/>
      <c r="E582" s="10"/>
      <c r="F582" s="10"/>
      <c r="G582" s="10"/>
      <c r="H582" s="10"/>
      <c r="I582" s="10"/>
      <c r="J582" s="10"/>
      <c r="K582" s="10"/>
      <c r="L582" s="10"/>
      <c r="M582" s="10"/>
      <c r="N582" s="10"/>
      <c r="O582" s="10"/>
      <c r="P582" s="10"/>
      <c r="Q582" s="10"/>
      <c r="R582" s="10"/>
      <c r="S582" s="10"/>
      <c r="T582" s="10"/>
      <c r="U582" s="10"/>
      <c r="V582" s="10"/>
      <c r="W582" s="10"/>
      <c r="X582" s="10"/>
      <c r="Y582" s="10"/>
      <c r="Z582" s="10"/>
      <c r="AA582" s="10"/>
    </row>
    <row r="583" spans="1:27" ht="12.75" customHeight="1" x14ac:dyDescent="0.15">
      <c r="A583" s="10"/>
      <c r="B583" s="10"/>
      <c r="C583" s="10"/>
      <c r="D583" s="10"/>
      <c r="E583" s="10"/>
      <c r="F583" s="10"/>
      <c r="G583" s="10"/>
      <c r="H583" s="10"/>
      <c r="I583" s="10"/>
      <c r="J583" s="10"/>
      <c r="K583" s="10"/>
      <c r="L583" s="10"/>
      <c r="M583" s="10"/>
      <c r="N583" s="10"/>
      <c r="O583" s="10"/>
      <c r="P583" s="10"/>
      <c r="Q583" s="10"/>
      <c r="R583" s="10"/>
      <c r="S583" s="10"/>
      <c r="T583" s="10"/>
      <c r="U583" s="10"/>
      <c r="V583" s="10"/>
      <c r="W583" s="10"/>
      <c r="X583" s="10"/>
      <c r="Y583" s="10"/>
      <c r="Z583" s="10"/>
      <c r="AA583" s="10"/>
    </row>
    <row r="584" spans="1:27" ht="12.75" customHeight="1" x14ac:dyDescent="0.15">
      <c r="A584" s="10"/>
      <c r="B584" s="10"/>
      <c r="C584" s="10"/>
      <c r="D584" s="10"/>
      <c r="E584" s="10"/>
      <c r="F584" s="10"/>
      <c r="G584" s="10"/>
      <c r="H584" s="10"/>
      <c r="I584" s="10"/>
      <c r="J584" s="10"/>
      <c r="K584" s="10"/>
      <c r="L584" s="10"/>
      <c r="M584" s="10"/>
      <c r="N584" s="10"/>
      <c r="O584" s="10"/>
      <c r="P584" s="10"/>
      <c r="Q584" s="10"/>
      <c r="R584" s="10"/>
      <c r="S584" s="10"/>
      <c r="T584" s="10"/>
      <c r="U584" s="10"/>
      <c r="V584" s="10"/>
      <c r="W584" s="10"/>
      <c r="X584" s="10"/>
      <c r="Y584" s="10"/>
      <c r="Z584" s="10"/>
      <c r="AA584" s="10"/>
    </row>
    <row r="585" spans="1:27" ht="12.75" customHeight="1" x14ac:dyDescent="0.15">
      <c r="A585" s="10"/>
      <c r="B585" s="10"/>
      <c r="C585" s="10"/>
      <c r="D585" s="10"/>
      <c r="E585" s="10"/>
      <c r="F585" s="10"/>
      <c r="G585" s="10"/>
      <c r="H585" s="10"/>
      <c r="I585" s="10"/>
      <c r="J585" s="10"/>
      <c r="K585" s="10"/>
      <c r="L585" s="10"/>
      <c r="M585" s="10"/>
      <c r="N585" s="10"/>
      <c r="O585" s="10"/>
      <c r="P585" s="10"/>
      <c r="Q585" s="10"/>
      <c r="R585" s="10"/>
      <c r="S585" s="10"/>
      <c r="T585" s="10"/>
      <c r="U585" s="10"/>
      <c r="V585" s="10"/>
      <c r="W585" s="10"/>
      <c r="X585" s="10"/>
      <c r="Y585" s="10"/>
      <c r="Z585" s="10"/>
      <c r="AA585" s="10"/>
    </row>
    <row r="586" spans="1:27" ht="12.75" customHeight="1" x14ac:dyDescent="0.15">
      <c r="A586" s="10"/>
      <c r="B586" s="10"/>
      <c r="C586" s="10"/>
      <c r="D586" s="10"/>
      <c r="E586" s="10"/>
      <c r="F586" s="10"/>
      <c r="G586" s="10"/>
      <c r="H586" s="10"/>
      <c r="I586" s="10"/>
      <c r="J586" s="10"/>
      <c r="K586" s="10"/>
      <c r="L586" s="10"/>
      <c r="M586" s="10"/>
      <c r="N586" s="10"/>
      <c r="O586" s="10"/>
      <c r="P586" s="10"/>
      <c r="Q586" s="10"/>
      <c r="R586" s="10"/>
      <c r="S586" s="10"/>
      <c r="T586" s="10"/>
      <c r="U586" s="10"/>
      <c r="V586" s="10"/>
      <c r="W586" s="10"/>
      <c r="X586" s="10"/>
      <c r="Y586" s="10"/>
      <c r="Z586" s="10"/>
      <c r="AA586" s="10"/>
    </row>
    <row r="587" spans="1:27" ht="12.75" customHeight="1" x14ac:dyDescent="0.15">
      <c r="A587" s="10"/>
      <c r="B587" s="10"/>
      <c r="C587" s="10"/>
      <c r="D587" s="10"/>
      <c r="E587" s="10"/>
      <c r="F587" s="10"/>
      <c r="G587" s="10"/>
      <c r="H587" s="10"/>
      <c r="I587" s="10"/>
      <c r="J587" s="10"/>
      <c r="K587" s="10"/>
      <c r="L587" s="10"/>
      <c r="M587" s="10"/>
      <c r="N587" s="10"/>
      <c r="O587" s="10"/>
      <c r="P587" s="10"/>
      <c r="Q587" s="10"/>
      <c r="R587" s="10"/>
      <c r="S587" s="10"/>
      <c r="T587" s="10"/>
      <c r="U587" s="10"/>
      <c r="V587" s="10"/>
      <c r="W587" s="10"/>
      <c r="X587" s="10"/>
      <c r="Y587" s="10"/>
      <c r="Z587" s="10"/>
      <c r="AA587" s="10"/>
    </row>
    <row r="588" spans="1:27" ht="12.75" customHeight="1" x14ac:dyDescent="0.15">
      <c r="A588" s="10"/>
      <c r="B588" s="10"/>
      <c r="C588" s="10"/>
      <c r="D588" s="10"/>
      <c r="E588" s="10"/>
      <c r="F588" s="10"/>
      <c r="G588" s="10"/>
      <c r="H588" s="10"/>
      <c r="I588" s="10"/>
      <c r="J588" s="10"/>
      <c r="K588" s="10"/>
      <c r="L588" s="10"/>
      <c r="M588" s="10"/>
      <c r="N588" s="10"/>
      <c r="O588" s="10"/>
      <c r="P588" s="10"/>
      <c r="Q588" s="10"/>
      <c r="R588" s="10"/>
      <c r="S588" s="10"/>
      <c r="T588" s="10"/>
      <c r="U588" s="10"/>
      <c r="V588" s="10"/>
      <c r="W588" s="10"/>
      <c r="X588" s="10"/>
      <c r="Y588" s="10"/>
      <c r="Z588" s="10"/>
      <c r="AA588" s="10"/>
    </row>
    <row r="589" spans="1:27" ht="12.75" customHeight="1" x14ac:dyDescent="0.15">
      <c r="A589" s="10"/>
      <c r="B589" s="10"/>
      <c r="C589" s="10"/>
      <c r="D589" s="10"/>
      <c r="E589" s="10"/>
      <c r="F589" s="10"/>
      <c r="G589" s="10"/>
      <c r="H589" s="10"/>
      <c r="I589" s="10"/>
      <c r="J589" s="10"/>
      <c r="K589" s="10"/>
      <c r="L589" s="10"/>
      <c r="M589" s="10"/>
      <c r="N589" s="10"/>
      <c r="O589" s="10"/>
      <c r="P589" s="10"/>
      <c r="Q589" s="10"/>
      <c r="R589" s="10"/>
      <c r="S589" s="10"/>
      <c r="T589" s="10"/>
      <c r="U589" s="10"/>
      <c r="V589" s="10"/>
      <c r="W589" s="10"/>
      <c r="X589" s="10"/>
      <c r="Y589" s="10"/>
      <c r="Z589" s="10"/>
      <c r="AA589" s="10"/>
    </row>
    <row r="590" spans="1:27" ht="12.75" customHeight="1" x14ac:dyDescent="0.15">
      <c r="A590" s="10"/>
      <c r="B590" s="10"/>
      <c r="C590" s="10"/>
      <c r="D590" s="10"/>
      <c r="E590" s="10"/>
      <c r="F590" s="10"/>
      <c r="G590" s="10"/>
      <c r="H590" s="10"/>
      <c r="I590" s="10"/>
      <c r="J590" s="10"/>
      <c r="K590" s="10"/>
      <c r="L590" s="10"/>
      <c r="M590" s="10"/>
      <c r="N590" s="10"/>
      <c r="O590" s="10"/>
      <c r="P590" s="10"/>
      <c r="Q590" s="10"/>
      <c r="R590" s="10"/>
      <c r="S590" s="10"/>
      <c r="T590" s="10"/>
      <c r="U590" s="10"/>
      <c r="V590" s="10"/>
      <c r="W590" s="10"/>
      <c r="X590" s="10"/>
      <c r="Y590" s="10"/>
      <c r="Z590" s="10"/>
      <c r="AA590" s="10"/>
    </row>
    <row r="591" spans="1:27" ht="12.75" customHeight="1" x14ac:dyDescent="0.15">
      <c r="A591" s="10"/>
      <c r="B591" s="10"/>
      <c r="C591" s="10"/>
      <c r="D591" s="10"/>
      <c r="E591" s="10"/>
      <c r="F591" s="10"/>
      <c r="G591" s="10"/>
      <c r="H591" s="10"/>
      <c r="I591" s="10"/>
      <c r="J591" s="10"/>
      <c r="K591" s="10"/>
      <c r="L591" s="10"/>
      <c r="M591" s="10"/>
      <c r="N591" s="10"/>
      <c r="O591" s="10"/>
      <c r="P591" s="10"/>
      <c r="Q591" s="10"/>
      <c r="R591" s="10"/>
      <c r="S591" s="10"/>
      <c r="T591" s="10"/>
      <c r="U591" s="10"/>
      <c r="V591" s="10"/>
      <c r="W591" s="10"/>
      <c r="X591" s="10"/>
      <c r="Y591" s="10"/>
      <c r="Z591" s="10"/>
      <c r="AA591" s="10"/>
    </row>
    <row r="592" spans="1:27" ht="12.75" customHeight="1" x14ac:dyDescent="0.15">
      <c r="A592" s="10"/>
      <c r="B592" s="10"/>
      <c r="C592" s="10"/>
      <c r="D592" s="10"/>
      <c r="E592" s="10"/>
      <c r="F592" s="10"/>
      <c r="G592" s="10"/>
      <c r="H592" s="10"/>
      <c r="I592" s="10"/>
      <c r="J592" s="10"/>
      <c r="K592" s="10"/>
      <c r="L592" s="10"/>
      <c r="M592" s="10"/>
      <c r="N592" s="10"/>
      <c r="O592" s="10"/>
      <c r="P592" s="10"/>
      <c r="Q592" s="10"/>
      <c r="R592" s="10"/>
      <c r="S592" s="10"/>
      <c r="T592" s="10"/>
      <c r="U592" s="10"/>
      <c r="V592" s="10"/>
      <c r="W592" s="10"/>
      <c r="X592" s="10"/>
      <c r="Y592" s="10"/>
      <c r="Z592" s="10"/>
      <c r="AA592" s="10"/>
    </row>
    <row r="593" spans="1:27" ht="12.75" customHeight="1" x14ac:dyDescent="0.15">
      <c r="A593" s="10"/>
      <c r="B593" s="10"/>
      <c r="C593" s="10"/>
      <c r="D593" s="10"/>
      <c r="E593" s="10"/>
      <c r="F593" s="10"/>
      <c r="G593" s="10"/>
      <c r="H593" s="10"/>
      <c r="I593" s="10"/>
      <c r="J593" s="10"/>
      <c r="K593" s="10"/>
      <c r="L593" s="10"/>
      <c r="M593" s="10"/>
      <c r="N593" s="10"/>
      <c r="O593" s="10"/>
      <c r="P593" s="10"/>
      <c r="Q593" s="10"/>
      <c r="R593" s="10"/>
      <c r="S593" s="10"/>
      <c r="T593" s="10"/>
      <c r="U593" s="10"/>
      <c r="V593" s="10"/>
      <c r="W593" s="10"/>
      <c r="X593" s="10"/>
      <c r="Y593" s="10"/>
      <c r="Z593" s="10"/>
      <c r="AA593" s="10"/>
    </row>
    <row r="594" spans="1:27" ht="12.75" customHeight="1" x14ac:dyDescent="0.15">
      <c r="A594" s="10"/>
      <c r="B594" s="10"/>
      <c r="C594" s="10"/>
      <c r="D594" s="10"/>
      <c r="E594" s="10"/>
      <c r="F594" s="10"/>
      <c r="G594" s="10"/>
      <c r="H594" s="10"/>
      <c r="I594" s="10"/>
      <c r="J594" s="10"/>
      <c r="K594" s="10"/>
      <c r="L594" s="10"/>
      <c r="M594" s="10"/>
      <c r="N594" s="10"/>
      <c r="O594" s="10"/>
      <c r="P594" s="10"/>
      <c r="Q594" s="10"/>
      <c r="R594" s="10"/>
      <c r="S594" s="10"/>
      <c r="T594" s="10"/>
      <c r="U594" s="10"/>
      <c r="V594" s="10"/>
      <c r="W594" s="10"/>
      <c r="X594" s="10"/>
      <c r="Y594" s="10"/>
      <c r="Z594" s="10"/>
      <c r="AA594" s="10"/>
    </row>
    <row r="595" spans="1:27" ht="12.75" customHeight="1" x14ac:dyDescent="0.15">
      <c r="A595" s="10"/>
      <c r="B595" s="10"/>
      <c r="C595" s="10"/>
      <c r="D595" s="10"/>
      <c r="E595" s="10"/>
      <c r="F595" s="10"/>
      <c r="G595" s="10"/>
      <c r="H595" s="10"/>
      <c r="I595" s="10"/>
      <c r="J595" s="10"/>
      <c r="K595" s="10"/>
      <c r="L595" s="10"/>
      <c r="M595" s="10"/>
      <c r="N595" s="10"/>
      <c r="O595" s="10"/>
      <c r="P595" s="10"/>
      <c r="Q595" s="10"/>
      <c r="R595" s="10"/>
      <c r="S595" s="10"/>
      <c r="T595" s="10"/>
      <c r="U595" s="10"/>
      <c r="V595" s="10"/>
      <c r="W595" s="10"/>
      <c r="X595" s="10"/>
      <c r="Y595" s="10"/>
      <c r="Z595" s="10"/>
      <c r="AA595" s="10"/>
    </row>
    <row r="596" spans="1:27" ht="12.75" customHeight="1" x14ac:dyDescent="0.15">
      <c r="A596" s="10"/>
      <c r="B596" s="10"/>
      <c r="C596" s="10"/>
      <c r="D596" s="10"/>
      <c r="E596" s="10"/>
      <c r="F596" s="10"/>
      <c r="G596" s="10"/>
      <c r="H596" s="10"/>
      <c r="I596" s="10"/>
      <c r="J596" s="10"/>
      <c r="K596" s="10"/>
      <c r="L596" s="10"/>
      <c r="M596" s="10"/>
      <c r="N596" s="10"/>
      <c r="O596" s="10"/>
      <c r="P596" s="10"/>
      <c r="Q596" s="10"/>
      <c r="R596" s="10"/>
      <c r="S596" s="10"/>
      <c r="T596" s="10"/>
      <c r="U596" s="10"/>
      <c r="V596" s="10"/>
      <c r="W596" s="10"/>
      <c r="X596" s="10"/>
      <c r="Y596" s="10"/>
      <c r="Z596" s="10"/>
      <c r="AA596" s="10"/>
    </row>
    <row r="597" spans="1:27" ht="12.75" customHeight="1" x14ac:dyDescent="0.15">
      <c r="A597" s="10"/>
      <c r="B597" s="10"/>
      <c r="C597" s="10"/>
      <c r="D597" s="10"/>
      <c r="E597" s="10"/>
      <c r="F597" s="10"/>
      <c r="G597" s="10"/>
      <c r="H597" s="10"/>
      <c r="I597" s="10"/>
      <c r="J597" s="10"/>
      <c r="K597" s="10"/>
      <c r="L597" s="10"/>
      <c r="M597" s="10"/>
      <c r="N597" s="10"/>
      <c r="O597" s="10"/>
      <c r="P597" s="10"/>
      <c r="Q597" s="10"/>
      <c r="R597" s="10"/>
      <c r="S597" s="10"/>
      <c r="T597" s="10"/>
      <c r="U597" s="10"/>
      <c r="V597" s="10"/>
      <c r="W597" s="10"/>
      <c r="X597" s="10"/>
      <c r="Y597" s="10"/>
      <c r="Z597" s="10"/>
      <c r="AA597" s="10"/>
    </row>
    <row r="598" spans="1:27" ht="12.75" customHeight="1" x14ac:dyDescent="0.15">
      <c r="A598" s="10"/>
      <c r="B598" s="10"/>
      <c r="C598" s="10"/>
      <c r="D598" s="10"/>
      <c r="E598" s="10"/>
      <c r="F598" s="10"/>
      <c r="G598" s="10"/>
      <c r="H598" s="10"/>
      <c r="I598" s="10"/>
      <c r="J598" s="10"/>
      <c r="K598" s="10"/>
      <c r="L598" s="10"/>
      <c r="M598" s="10"/>
      <c r="N598" s="10"/>
      <c r="O598" s="10"/>
      <c r="P598" s="10"/>
      <c r="Q598" s="10"/>
      <c r="R598" s="10"/>
      <c r="S598" s="10"/>
      <c r="T598" s="10"/>
      <c r="U598" s="10"/>
      <c r="V598" s="10"/>
      <c r="W598" s="10"/>
      <c r="X598" s="10"/>
      <c r="Y598" s="10"/>
      <c r="Z598" s="10"/>
      <c r="AA598" s="10"/>
    </row>
    <row r="599" spans="1:27" ht="12.75" customHeight="1" x14ac:dyDescent="0.15">
      <c r="A599" s="10"/>
      <c r="B599" s="10"/>
      <c r="C599" s="10"/>
      <c r="D599" s="10"/>
      <c r="E599" s="10"/>
      <c r="F599" s="10"/>
      <c r="G599" s="10"/>
      <c r="H599" s="10"/>
      <c r="I599" s="10"/>
      <c r="J599" s="10"/>
      <c r="K599" s="10"/>
      <c r="L599" s="10"/>
      <c r="M599" s="10"/>
      <c r="N599" s="10"/>
      <c r="O599" s="10"/>
      <c r="P599" s="10"/>
      <c r="Q599" s="10"/>
      <c r="R599" s="10"/>
      <c r="S599" s="10"/>
      <c r="T599" s="10"/>
      <c r="U599" s="10"/>
      <c r="V599" s="10"/>
      <c r="W599" s="10"/>
      <c r="X599" s="10"/>
      <c r="Y599" s="10"/>
      <c r="Z599" s="10"/>
      <c r="AA599" s="10"/>
    </row>
    <row r="600" spans="1:27" ht="12.75" customHeight="1" x14ac:dyDescent="0.15">
      <c r="A600" s="10"/>
      <c r="B600" s="10"/>
      <c r="C600" s="10"/>
      <c r="D600" s="10"/>
      <c r="E600" s="10"/>
      <c r="F600" s="10"/>
      <c r="G600" s="10"/>
      <c r="H600" s="10"/>
      <c r="I600" s="10"/>
      <c r="J600" s="10"/>
      <c r="K600" s="10"/>
      <c r="L600" s="10"/>
      <c r="M600" s="10"/>
      <c r="N600" s="10"/>
      <c r="O600" s="10"/>
      <c r="P600" s="10"/>
      <c r="Q600" s="10"/>
      <c r="R600" s="10"/>
      <c r="S600" s="10"/>
      <c r="T600" s="10"/>
      <c r="U600" s="10"/>
      <c r="V600" s="10"/>
      <c r="W600" s="10"/>
      <c r="X600" s="10"/>
      <c r="Y600" s="10"/>
      <c r="Z600" s="10"/>
      <c r="AA600" s="10"/>
    </row>
    <row r="601" spans="1:27" ht="12.75" customHeight="1" x14ac:dyDescent="0.15">
      <c r="A601" s="10"/>
      <c r="B601" s="10"/>
      <c r="C601" s="10"/>
      <c r="D601" s="10"/>
      <c r="E601" s="10"/>
      <c r="F601" s="10"/>
      <c r="G601" s="10"/>
      <c r="H601" s="10"/>
      <c r="I601" s="10"/>
      <c r="J601" s="10"/>
      <c r="K601" s="10"/>
      <c r="L601" s="10"/>
      <c r="M601" s="10"/>
      <c r="N601" s="10"/>
      <c r="O601" s="10"/>
      <c r="P601" s="10"/>
      <c r="Q601" s="10"/>
      <c r="R601" s="10"/>
      <c r="S601" s="10"/>
      <c r="T601" s="10"/>
      <c r="U601" s="10"/>
      <c r="V601" s="10"/>
      <c r="W601" s="10"/>
      <c r="X601" s="10"/>
      <c r="Y601" s="10"/>
      <c r="Z601" s="10"/>
      <c r="AA601" s="10"/>
    </row>
    <row r="602" spans="1:27" ht="12.75" customHeight="1" x14ac:dyDescent="0.15">
      <c r="A602" s="10"/>
      <c r="B602" s="10"/>
      <c r="C602" s="10"/>
      <c r="D602" s="10"/>
      <c r="E602" s="10"/>
      <c r="F602" s="10"/>
      <c r="G602" s="10"/>
      <c r="H602" s="10"/>
      <c r="I602" s="10"/>
      <c r="J602" s="10"/>
      <c r="K602" s="10"/>
      <c r="L602" s="10"/>
      <c r="M602" s="10"/>
      <c r="N602" s="10"/>
      <c r="O602" s="10"/>
      <c r="P602" s="10"/>
      <c r="Q602" s="10"/>
      <c r="R602" s="10"/>
      <c r="S602" s="10"/>
      <c r="T602" s="10"/>
      <c r="U602" s="10"/>
      <c r="V602" s="10"/>
      <c r="W602" s="10"/>
      <c r="X602" s="10"/>
      <c r="Y602" s="10"/>
      <c r="Z602" s="10"/>
      <c r="AA602" s="10"/>
    </row>
    <row r="603" spans="1:27" ht="12.75" customHeight="1" x14ac:dyDescent="0.15">
      <c r="A603" s="10"/>
      <c r="B603" s="10"/>
      <c r="C603" s="10"/>
      <c r="D603" s="10"/>
      <c r="E603" s="10"/>
      <c r="F603" s="10"/>
      <c r="G603" s="10"/>
      <c r="H603" s="10"/>
      <c r="I603" s="10"/>
      <c r="J603" s="10"/>
      <c r="K603" s="10"/>
      <c r="L603" s="10"/>
      <c r="M603" s="10"/>
      <c r="N603" s="10"/>
      <c r="O603" s="10"/>
      <c r="P603" s="10"/>
      <c r="Q603" s="10"/>
      <c r="R603" s="10"/>
      <c r="S603" s="10"/>
      <c r="T603" s="10"/>
      <c r="U603" s="10"/>
      <c r="V603" s="10"/>
      <c r="W603" s="10"/>
      <c r="X603" s="10"/>
      <c r="Y603" s="10"/>
      <c r="Z603" s="10"/>
      <c r="AA603" s="10"/>
    </row>
    <row r="604" spans="1:27" ht="12.75" customHeight="1" x14ac:dyDescent="0.15">
      <c r="A604" s="10"/>
      <c r="B604" s="10"/>
      <c r="C604" s="10"/>
      <c r="D604" s="10"/>
      <c r="E604" s="10"/>
      <c r="F604" s="10"/>
      <c r="G604" s="10"/>
      <c r="H604" s="10"/>
      <c r="I604" s="10"/>
      <c r="J604" s="10"/>
      <c r="K604" s="10"/>
      <c r="L604" s="10"/>
      <c r="M604" s="10"/>
      <c r="N604" s="10"/>
      <c r="O604" s="10"/>
      <c r="P604" s="10"/>
      <c r="Q604" s="10"/>
      <c r="R604" s="10"/>
      <c r="S604" s="10"/>
      <c r="T604" s="10"/>
      <c r="U604" s="10"/>
      <c r="V604" s="10"/>
      <c r="W604" s="10"/>
      <c r="X604" s="10"/>
      <c r="Y604" s="10"/>
      <c r="Z604" s="10"/>
      <c r="AA604" s="10"/>
    </row>
    <row r="605" spans="1:27" ht="12.75" customHeight="1" x14ac:dyDescent="0.15">
      <c r="A605" s="10"/>
      <c r="B605" s="10"/>
      <c r="C605" s="10"/>
      <c r="D605" s="10"/>
      <c r="E605" s="10"/>
      <c r="F605" s="10"/>
      <c r="G605" s="10"/>
      <c r="H605" s="10"/>
      <c r="I605" s="10"/>
      <c r="J605" s="10"/>
      <c r="K605" s="10"/>
      <c r="L605" s="10"/>
      <c r="M605" s="10"/>
      <c r="N605" s="10"/>
      <c r="O605" s="10"/>
      <c r="P605" s="10"/>
      <c r="Q605" s="10"/>
      <c r="R605" s="10"/>
      <c r="S605" s="10"/>
      <c r="T605" s="10"/>
      <c r="U605" s="10"/>
      <c r="V605" s="10"/>
      <c r="W605" s="10"/>
      <c r="X605" s="10"/>
      <c r="Y605" s="10"/>
      <c r="Z605" s="10"/>
      <c r="AA605" s="10"/>
    </row>
    <row r="606" spans="1:27" ht="12.75" customHeight="1" x14ac:dyDescent="0.15">
      <c r="A606" s="10"/>
      <c r="B606" s="10"/>
      <c r="C606" s="10"/>
      <c r="D606" s="10"/>
      <c r="E606" s="10"/>
      <c r="F606" s="10"/>
      <c r="G606" s="10"/>
      <c r="H606" s="10"/>
      <c r="I606" s="10"/>
      <c r="J606" s="10"/>
      <c r="K606" s="10"/>
      <c r="L606" s="10"/>
      <c r="M606" s="10"/>
      <c r="N606" s="10"/>
      <c r="O606" s="10"/>
      <c r="P606" s="10"/>
      <c r="Q606" s="10"/>
      <c r="R606" s="10"/>
      <c r="S606" s="10"/>
      <c r="T606" s="10"/>
      <c r="U606" s="10"/>
      <c r="V606" s="10"/>
      <c r="W606" s="10"/>
      <c r="X606" s="10"/>
      <c r="Y606" s="10"/>
      <c r="Z606" s="10"/>
      <c r="AA606" s="10"/>
    </row>
    <row r="607" spans="1:27" ht="12.75" customHeight="1" x14ac:dyDescent="0.15">
      <c r="A607" s="10"/>
      <c r="B607" s="10"/>
      <c r="C607" s="10"/>
      <c r="D607" s="10"/>
      <c r="E607" s="10"/>
      <c r="F607" s="10"/>
      <c r="G607" s="10"/>
      <c r="H607" s="10"/>
      <c r="I607" s="10"/>
      <c r="J607" s="10"/>
      <c r="K607" s="10"/>
      <c r="L607" s="10"/>
      <c r="M607" s="10"/>
      <c r="N607" s="10"/>
      <c r="O607" s="10"/>
      <c r="P607" s="10"/>
      <c r="Q607" s="10"/>
      <c r="R607" s="10"/>
      <c r="S607" s="10"/>
      <c r="T607" s="10"/>
      <c r="U607" s="10"/>
      <c r="V607" s="10"/>
      <c r="W607" s="10"/>
      <c r="X607" s="10"/>
      <c r="Y607" s="10"/>
      <c r="Z607" s="10"/>
      <c r="AA607" s="10"/>
    </row>
    <row r="608" spans="1:27" ht="12.75" customHeight="1" x14ac:dyDescent="0.15">
      <c r="A608" s="10"/>
      <c r="B608" s="10"/>
      <c r="C608" s="10"/>
      <c r="D608" s="10"/>
      <c r="E608" s="10"/>
      <c r="F608" s="10"/>
      <c r="G608" s="10"/>
      <c r="H608" s="10"/>
      <c r="I608" s="10"/>
      <c r="J608" s="10"/>
      <c r="K608" s="10"/>
      <c r="L608" s="10"/>
      <c r="M608" s="10"/>
      <c r="N608" s="10"/>
      <c r="O608" s="10"/>
      <c r="P608" s="10"/>
      <c r="Q608" s="10"/>
      <c r="R608" s="10"/>
      <c r="S608" s="10"/>
      <c r="T608" s="10"/>
      <c r="U608" s="10"/>
      <c r="V608" s="10"/>
      <c r="W608" s="10"/>
      <c r="X608" s="10"/>
      <c r="Y608" s="10"/>
      <c r="Z608" s="10"/>
      <c r="AA608" s="10"/>
    </row>
    <row r="609" spans="1:27" ht="12.75" customHeight="1" x14ac:dyDescent="0.15">
      <c r="A609" s="10"/>
      <c r="B609" s="10"/>
      <c r="C609" s="10"/>
      <c r="D609" s="10"/>
      <c r="E609" s="10"/>
      <c r="F609" s="10"/>
      <c r="G609" s="10"/>
      <c r="H609" s="10"/>
      <c r="I609" s="10"/>
      <c r="J609" s="10"/>
      <c r="K609" s="10"/>
      <c r="L609" s="10"/>
      <c r="M609" s="10"/>
      <c r="N609" s="10"/>
      <c r="O609" s="10"/>
      <c r="P609" s="10"/>
      <c r="Q609" s="10"/>
      <c r="R609" s="10"/>
      <c r="S609" s="10"/>
      <c r="T609" s="10"/>
      <c r="U609" s="10"/>
      <c r="V609" s="10"/>
      <c r="W609" s="10"/>
      <c r="X609" s="10"/>
      <c r="Y609" s="10"/>
      <c r="Z609" s="10"/>
      <c r="AA609" s="10"/>
    </row>
    <row r="610" spans="1:27" ht="12.75" customHeight="1" x14ac:dyDescent="0.15">
      <c r="A610" s="10"/>
      <c r="B610" s="10"/>
      <c r="C610" s="10"/>
      <c r="D610" s="10"/>
      <c r="E610" s="10"/>
      <c r="F610" s="10"/>
      <c r="G610" s="10"/>
      <c r="H610" s="10"/>
      <c r="I610" s="10"/>
      <c r="J610" s="10"/>
      <c r="K610" s="10"/>
      <c r="L610" s="10"/>
      <c r="M610" s="10"/>
      <c r="N610" s="10"/>
      <c r="O610" s="10"/>
      <c r="P610" s="10"/>
      <c r="Q610" s="10"/>
      <c r="R610" s="10"/>
      <c r="S610" s="10"/>
      <c r="T610" s="10"/>
      <c r="U610" s="10"/>
      <c r="V610" s="10"/>
      <c r="W610" s="10"/>
      <c r="X610" s="10"/>
      <c r="Y610" s="10"/>
      <c r="Z610" s="10"/>
      <c r="AA610" s="10"/>
    </row>
    <row r="611" spans="1:27" ht="12.75" customHeight="1" x14ac:dyDescent="0.15">
      <c r="A611" s="10"/>
      <c r="B611" s="10"/>
      <c r="C611" s="10"/>
      <c r="D611" s="10"/>
      <c r="E611" s="10"/>
      <c r="F611" s="10"/>
      <c r="G611" s="10"/>
      <c r="H611" s="10"/>
      <c r="I611" s="10"/>
      <c r="J611" s="10"/>
      <c r="K611" s="10"/>
      <c r="L611" s="10"/>
      <c r="M611" s="10"/>
      <c r="N611" s="10"/>
      <c r="O611" s="10"/>
      <c r="P611" s="10"/>
      <c r="Q611" s="10"/>
      <c r="R611" s="10"/>
      <c r="S611" s="10"/>
      <c r="T611" s="10"/>
      <c r="U611" s="10"/>
      <c r="V611" s="10"/>
      <c r="W611" s="10"/>
      <c r="X611" s="10"/>
      <c r="Y611" s="10"/>
      <c r="Z611" s="10"/>
      <c r="AA611" s="10"/>
    </row>
    <row r="612" spans="1:27" ht="12.75" customHeight="1" x14ac:dyDescent="0.15">
      <c r="A612" s="10"/>
      <c r="B612" s="10"/>
      <c r="C612" s="10"/>
      <c r="D612" s="10"/>
      <c r="E612" s="10"/>
      <c r="F612" s="10"/>
      <c r="G612" s="10"/>
      <c r="H612" s="10"/>
      <c r="I612" s="10"/>
      <c r="J612" s="10"/>
      <c r="K612" s="10"/>
      <c r="L612" s="10"/>
      <c r="M612" s="10"/>
      <c r="N612" s="10"/>
      <c r="O612" s="10"/>
      <c r="P612" s="10"/>
      <c r="Q612" s="10"/>
      <c r="R612" s="10"/>
      <c r="S612" s="10"/>
      <c r="T612" s="10"/>
      <c r="U612" s="10"/>
      <c r="V612" s="10"/>
      <c r="W612" s="10"/>
      <c r="X612" s="10"/>
      <c r="Y612" s="10"/>
      <c r="Z612" s="10"/>
      <c r="AA612" s="10"/>
    </row>
    <row r="613" spans="1:27" ht="12.75" customHeight="1" x14ac:dyDescent="0.15">
      <c r="A613" s="10"/>
      <c r="B613" s="10"/>
      <c r="C613" s="10"/>
      <c r="D613" s="10"/>
      <c r="E613" s="10"/>
      <c r="F613" s="10"/>
      <c r="G613" s="10"/>
      <c r="H613" s="10"/>
      <c r="I613" s="10"/>
      <c r="J613" s="10"/>
      <c r="K613" s="10"/>
      <c r="L613" s="10"/>
      <c r="M613" s="10"/>
      <c r="N613" s="10"/>
      <c r="O613" s="10"/>
      <c r="P613" s="10"/>
      <c r="Q613" s="10"/>
      <c r="R613" s="10"/>
      <c r="S613" s="10"/>
      <c r="T613" s="10"/>
      <c r="U613" s="10"/>
      <c r="V613" s="10"/>
      <c r="W613" s="10"/>
      <c r="X613" s="10"/>
      <c r="Y613" s="10"/>
      <c r="Z613" s="10"/>
      <c r="AA613" s="10"/>
    </row>
    <row r="614" spans="1:27" ht="12.75" customHeight="1" x14ac:dyDescent="0.15">
      <c r="A614" s="10"/>
      <c r="B614" s="10"/>
      <c r="C614" s="10"/>
      <c r="D614" s="10"/>
      <c r="E614" s="10"/>
      <c r="F614" s="10"/>
      <c r="G614" s="10"/>
      <c r="H614" s="10"/>
      <c r="I614" s="10"/>
      <c r="J614" s="10"/>
      <c r="K614" s="10"/>
      <c r="L614" s="10"/>
      <c r="M614" s="10"/>
      <c r="N614" s="10"/>
      <c r="O614" s="10"/>
      <c r="P614" s="10"/>
      <c r="Q614" s="10"/>
      <c r="R614" s="10"/>
      <c r="S614" s="10"/>
      <c r="T614" s="10"/>
      <c r="U614" s="10"/>
      <c r="V614" s="10"/>
      <c r="W614" s="10"/>
      <c r="X614" s="10"/>
      <c r="Y614" s="10"/>
      <c r="Z614" s="10"/>
      <c r="AA614" s="10"/>
    </row>
    <row r="615" spans="1:27" ht="12.75" customHeight="1" x14ac:dyDescent="0.15">
      <c r="A615" s="10"/>
      <c r="B615" s="10"/>
      <c r="C615" s="10"/>
      <c r="D615" s="10"/>
      <c r="E615" s="10"/>
      <c r="F615" s="10"/>
      <c r="G615" s="10"/>
      <c r="H615" s="10"/>
      <c r="I615" s="10"/>
      <c r="J615" s="10"/>
      <c r="K615" s="10"/>
      <c r="L615" s="10"/>
      <c r="M615" s="10"/>
      <c r="N615" s="10"/>
      <c r="O615" s="10"/>
      <c r="P615" s="10"/>
      <c r="Q615" s="10"/>
      <c r="R615" s="10"/>
      <c r="S615" s="10"/>
      <c r="T615" s="10"/>
      <c r="U615" s="10"/>
      <c r="V615" s="10"/>
      <c r="W615" s="10"/>
      <c r="X615" s="10"/>
      <c r="Y615" s="10"/>
      <c r="Z615" s="10"/>
      <c r="AA615" s="10"/>
    </row>
    <row r="616" spans="1:27" ht="12.75" customHeight="1" x14ac:dyDescent="0.15">
      <c r="A616" s="10"/>
      <c r="B616" s="10"/>
      <c r="C616" s="10"/>
      <c r="D616" s="10"/>
      <c r="E616" s="10"/>
      <c r="F616" s="10"/>
      <c r="G616" s="10"/>
      <c r="H616" s="10"/>
      <c r="I616" s="10"/>
      <c r="J616" s="10"/>
      <c r="K616" s="10"/>
      <c r="L616" s="10"/>
      <c r="M616" s="10"/>
      <c r="N616" s="10"/>
      <c r="O616" s="10"/>
      <c r="P616" s="10"/>
      <c r="Q616" s="10"/>
      <c r="R616" s="10"/>
      <c r="S616" s="10"/>
      <c r="T616" s="10"/>
      <c r="U616" s="10"/>
      <c r="V616" s="10"/>
      <c r="W616" s="10"/>
      <c r="X616" s="10"/>
      <c r="Y616" s="10"/>
      <c r="Z616" s="10"/>
      <c r="AA616" s="10"/>
    </row>
    <row r="617" spans="1:27" ht="12.75" customHeight="1" x14ac:dyDescent="0.15">
      <c r="A617" s="10"/>
      <c r="B617" s="10"/>
      <c r="C617" s="10"/>
      <c r="D617" s="10"/>
      <c r="E617" s="10"/>
      <c r="F617" s="10"/>
      <c r="G617" s="10"/>
      <c r="H617" s="10"/>
      <c r="I617" s="10"/>
      <c r="J617" s="10"/>
      <c r="K617" s="10"/>
      <c r="L617" s="10"/>
      <c r="M617" s="10"/>
      <c r="N617" s="10"/>
      <c r="O617" s="10"/>
      <c r="P617" s="10"/>
      <c r="Q617" s="10"/>
      <c r="R617" s="10"/>
      <c r="S617" s="10"/>
      <c r="T617" s="10"/>
      <c r="U617" s="10"/>
      <c r="V617" s="10"/>
      <c r="W617" s="10"/>
      <c r="X617" s="10"/>
      <c r="Y617" s="10"/>
      <c r="Z617" s="10"/>
      <c r="AA617" s="10"/>
    </row>
    <row r="618" spans="1:27" ht="12.75" customHeight="1" x14ac:dyDescent="0.15">
      <c r="A618" s="10"/>
      <c r="B618" s="10"/>
      <c r="C618" s="10"/>
      <c r="D618" s="10"/>
      <c r="E618" s="10"/>
      <c r="F618" s="10"/>
      <c r="G618" s="10"/>
      <c r="H618" s="10"/>
      <c r="I618" s="10"/>
      <c r="J618" s="10"/>
      <c r="K618" s="10"/>
      <c r="L618" s="10"/>
      <c r="M618" s="10"/>
      <c r="N618" s="10"/>
      <c r="O618" s="10"/>
      <c r="P618" s="10"/>
      <c r="Q618" s="10"/>
      <c r="R618" s="10"/>
      <c r="S618" s="10"/>
      <c r="T618" s="10"/>
      <c r="U618" s="10"/>
      <c r="V618" s="10"/>
      <c r="W618" s="10"/>
      <c r="X618" s="10"/>
      <c r="Y618" s="10"/>
      <c r="Z618" s="10"/>
      <c r="AA618" s="10"/>
    </row>
    <row r="619" spans="1:27" ht="12.75" customHeight="1" x14ac:dyDescent="0.15">
      <c r="A619" s="10"/>
      <c r="B619" s="10"/>
      <c r="C619" s="10"/>
      <c r="D619" s="10"/>
      <c r="E619" s="10"/>
      <c r="F619" s="10"/>
      <c r="G619" s="10"/>
      <c r="H619" s="10"/>
      <c r="I619" s="10"/>
      <c r="J619" s="10"/>
      <c r="K619" s="10"/>
      <c r="L619" s="10"/>
      <c r="M619" s="10"/>
      <c r="N619" s="10"/>
      <c r="O619" s="10"/>
      <c r="P619" s="10"/>
      <c r="Q619" s="10"/>
      <c r="R619" s="10"/>
      <c r="S619" s="10"/>
      <c r="T619" s="10"/>
      <c r="U619" s="10"/>
      <c r="V619" s="10"/>
      <c r="W619" s="10"/>
      <c r="X619" s="10"/>
      <c r="Y619" s="10"/>
      <c r="Z619" s="10"/>
      <c r="AA619" s="10"/>
    </row>
    <row r="620" spans="1:27" ht="12.75" customHeight="1" x14ac:dyDescent="0.15">
      <c r="A620" s="10"/>
      <c r="B620" s="10"/>
      <c r="C620" s="10"/>
      <c r="D620" s="10"/>
      <c r="E620" s="10"/>
      <c r="F620" s="10"/>
      <c r="G620" s="10"/>
      <c r="H620" s="10"/>
      <c r="I620" s="10"/>
      <c r="J620" s="10"/>
      <c r="K620" s="10"/>
      <c r="L620" s="10"/>
      <c r="M620" s="10"/>
      <c r="N620" s="10"/>
      <c r="O620" s="10"/>
      <c r="P620" s="10"/>
      <c r="Q620" s="10"/>
      <c r="R620" s="10"/>
      <c r="S620" s="10"/>
      <c r="T620" s="10"/>
      <c r="U620" s="10"/>
      <c r="V620" s="10"/>
      <c r="W620" s="10"/>
      <c r="X620" s="10"/>
      <c r="Y620" s="10"/>
      <c r="Z620" s="10"/>
      <c r="AA620" s="10"/>
    </row>
    <row r="621" spans="1:27" ht="12.75" customHeight="1" x14ac:dyDescent="0.15">
      <c r="A621" s="10"/>
      <c r="B621" s="10"/>
      <c r="C621" s="10"/>
      <c r="D621" s="10"/>
      <c r="E621" s="10"/>
      <c r="F621" s="10"/>
      <c r="G621" s="10"/>
      <c r="H621" s="10"/>
      <c r="I621" s="10"/>
      <c r="J621" s="10"/>
      <c r="K621" s="10"/>
      <c r="L621" s="10"/>
      <c r="M621" s="10"/>
      <c r="N621" s="10"/>
      <c r="O621" s="10"/>
      <c r="P621" s="10"/>
      <c r="Q621" s="10"/>
      <c r="R621" s="10"/>
      <c r="S621" s="10"/>
      <c r="T621" s="10"/>
      <c r="U621" s="10"/>
      <c r="V621" s="10"/>
      <c r="W621" s="10"/>
      <c r="X621" s="10"/>
      <c r="Y621" s="10"/>
      <c r="Z621" s="10"/>
      <c r="AA621" s="10"/>
    </row>
    <row r="622" spans="1:27" ht="12.75" customHeight="1" x14ac:dyDescent="0.15">
      <c r="A622" s="10"/>
      <c r="B622" s="10"/>
      <c r="C622" s="10"/>
      <c r="D622" s="10"/>
      <c r="E622" s="10"/>
      <c r="F622" s="10"/>
      <c r="G622" s="10"/>
      <c r="H622" s="10"/>
      <c r="I622" s="10"/>
      <c r="J622" s="10"/>
      <c r="K622" s="10"/>
      <c r="L622" s="10"/>
      <c r="M622" s="10"/>
      <c r="N622" s="10"/>
      <c r="O622" s="10"/>
      <c r="P622" s="10"/>
      <c r="Q622" s="10"/>
      <c r="R622" s="10"/>
      <c r="S622" s="10"/>
      <c r="T622" s="10"/>
      <c r="U622" s="10"/>
      <c r="V622" s="10"/>
      <c r="W622" s="10"/>
      <c r="X622" s="10"/>
      <c r="Y622" s="10"/>
      <c r="Z622" s="10"/>
      <c r="AA622" s="10"/>
    </row>
    <row r="623" spans="1:27" ht="12.75" customHeight="1" x14ac:dyDescent="0.15">
      <c r="A623" s="10"/>
      <c r="B623" s="10"/>
      <c r="C623" s="10"/>
      <c r="D623" s="10"/>
      <c r="E623" s="10"/>
      <c r="F623" s="10"/>
      <c r="G623" s="10"/>
      <c r="H623" s="10"/>
      <c r="I623" s="10"/>
      <c r="J623" s="10"/>
      <c r="K623" s="10"/>
      <c r="L623" s="10"/>
      <c r="M623" s="10"/>
      <c r="N623" s="10"/>
      <c r="O623" s="10"/>
      <c r="P623" s="10"/>
      <c r="Q623" s="10"/>
      <c r="R623" s="10"/>
      <c r="S623" s="10"/>
      <c r="T623" s="10"/>
      <c r="U623" s="10"/>
      <c r="V623" s="10"/>
      <c r="W623" s="10"/>
      <c r="X623" s="10"/>
      <c r="Y623" s="10"/>
      <c r="Z623" s="10"/>
      <c r="AA623" s="10"/>
    </row>
    <row r="624" spans="1:27" ht="12.75" customHeight="1" x14ac:dyDescent="0.15">
      <c r="A624" s="10"/>
      <c r="B624" s="10"/>
      <c r="C624" s="10"/>
      <c r="D624" s="10"/>
      <c r="E624" s="10"/>
      <c r="F624" s="10"/>
      <c r="G624" s="10"/>
      <c r="H624" s="10"/>
      <c r="I624" s="10"/>
      <c r="J624" s="10"/>
      <c r="K624" s="10"/>
      <c r="L624" s="10"/>
      <c r="M624" s="10"/>
      <c r="N624" s="10"/>
      <c r="O624" s="10"/>
      <c r="P624" s="10"/>
      <c r="Q624" s="10"/>
      <c r="R624" s="10"/>
      <c r="S624" s="10"/>
      <c r="T624" s="10"/>
      <c r="U624" s="10"/>
      <c r="V624" s="10"/>
      <c r="W624" s="10"/>
      <c r="X624" s="10"/>
      <c r="Y624" s="10"/>
      <c r="Z624" s="10"/>
      <c r="AA624" s="10"/>
    </row>
    <row r="625" spans="1:27" ht="12.75" customHeight="1" x14ac:dyDescent="0.15">
      <c r="A625" s="10"/>
      <c r="B625" s="10"/>
      <c r="C625" s="10"/>
      <c r="D625" s="10"/>
      <c r="E625" s="10"/>
      <c r="F625" s="10"/>
      <c r="G625" s="10"/>
      <c r="H625" s="10"/>
      <c r="I625" s="10"/>
      <c r="J625" s="10"/>
      <c r="K625" s="10"/>
      <c r="L625" s="10"/>
      <c r="M625" s="10"/>
      <c r="N625" s="10"/>
      <c r="O625" s="10"/>
      <c r="P625" s="10"/>
      <c r="Q625" s="10"/>
      <c r="R625" s="10"/>
      <c r="S625" s="10"/>
      <c r="T625" s="10"/>
      <c r="U625" s="10"/>
      <c r="V625" s="10"/>
      <c r="W625" s="10"/>
      <c r="X625" s="10"/>
      <c r="Y625" s="10"/>
      <c r="Z625" s="10"/>
      <c r="AA625" s="10"/>
    </row>
    <row r="626" spans="1:27" ht="12.75" customHeight="1" x14ac:dyDescent="0.15">
      <c r="A626" s="10"/>
      <c r="B626" s="10"/>
      <c r="C626" s="10"/>
      <c r="D626" s="10"/>
      <c r="E626" s="10"/>
      <c r="F626" s="10"/>
      <c r="G626" s="10"/>
      <c r="H626" s="10"/>
      <c r="I626" s="10"/>
      <c r="J626" s="10"/>
      <c r="K626" s="10"/>
      <c r="L626" s="10"/>
      <c r="M626" s="10"/>
      <c r="N626" s="10"/>
      <c r="O626" s="10"/>
      <c r="P626" s="10"/>
      <c r="Q626" s="10"/>
      <c r="R626" s="10"/>
      <c r="S626" s="10"/>
      <c r="T626" s="10"/>
      <c r="U626" s="10"/>
      <c r="V626" s="10"/>
      <c r="W626" s="10"/>
      <c r="X626" s="10"/>
      <c r="Y626" s="10"/>
      <c r="Z626" s="10"/>
      <c r="AA626" s="10"/>
    </row>
    <row r="627" spans="1:27" ht="12.75" customHeight="1" x14ac:dyDescent="0.15">
      <c r="A627" s="10"/>
      <c r="B627" s="10"/>
      <c r="C627" s="10"/>
      <c r="D627" s="10"/>
      <c r="E627" s="10"/>
      <c r="F627" s="10"/>
      <c r="G627" s="10"/>
      <c r="H627" s="10"/>
      <c r="I627" s="10"/>
      <c r="J627" s="10"/>
      <c r="K627" s="10"/>
      <c r="L627" s="10"/>
      <c r="M627" s="10"/>
      <c r="N627" s="10"/>
      <c r="O627" s="10"/>
      <c r="P627" s="10"/>
      <c r="Q627" s="10"/>
      <c r="R627" s="10"/>
      <c r="S627" s="10"/>
      <c r="T627" s="10"/>
      <c r="U627" s="10"/>
      <c r="V627" s="10"/>
      <c r="W627" s="10"/>
      <c r="X627" s="10"/>
      <c r="Y627" s="10"/>
      <c r="Z627" s="10"/>
      <c r="AA627" s="10"/>
    </row>
    <row r="628" spans="1:27" ht="12.75" customHeight="1" x14ac:dyDescent="0.15">
      <c r="A628" s="10"/>
      <c r="B628" s="10"/>
      <c r="C628" s="10"/>
      <c r="D628" s="10"/>
      <c r="E628" s="10"/>
      <c r="F628" s="10"/>
      <c r="G628" s="10"/>
      <c r="H628" s="10"/>
      <c r="I628" s="10"/>
      <c r="J628" s="10"/>
      <c r="K628" s="10"/>
      <c r="L628" s="10"/>
      <c r="M628" s="10"/>
      <c r="N628" s="10"/>
      <c r="O628" s="10"/>
      <c r="P628" s="10"/>
      <c r="Q628" s="10"/>
      <c r="R628" s="10"/>
      <c r="S628" s="10"/>
      <c r="T628" s="10"/>
      <c r="U628" s="10"/>
      <c r="V628" s="10"/>
      <c r="W628" s="10"/>
      <c r="X628" s="10"/>
      <c r="Y628" s="10"/>
      <c r="Z628" s="10"/>
      <c r="AA628" s="10"/>
    </row>
    <row r="629" spans="1:27" ht="12.75" customHeight="1" x14ac:dyDescent="0.15">
      <c r="A629" s="10"/>
      <c r="B629" s="10"/>
      <c r="C629" s="10"/>
      <c r="D629" s="10"/>
      <c r="E629" s="10"/>
      <c r="F629" s="10"/>
      <c r="G629" s="10"/>
      <c r="H629" s="10"/>
      <c r="I629" s="10"/>
      <c r="J629" s="10"/>
      <c r="K629" s="10"/>
      <c r="L629" s="10"/>
      <c r="M629" s="10"/>
      <c r="N629" s="10"/>
      <c r="O629" s="10"/>
      <c r="P629" s="10"/>
      <c r="Q629" s="10"/>
      <c r="R629" s="10"/>
      <c r="S629" s="10"/>
      <c r="T629" s="10"/>
      <c r="U629" s="10"/>
      <c r="V629" s="10"/>
      <c r="W629" s="10"/>
      <c r="X629" s="10"/>
      <c r="Y629" s="10"/>
      <c r="Z629" s="10"/>
      <c r="AA629" s="10"/>
    </row>
    <row r="630" spans="1:27" ht="12.75" customHeight="1" x14ac:dyDescent="0.15">
      <c r="A630" s="10"/>
      <c r="B630" s="10"/>
      <c r="C630" s="10"/>
      <c r="D630" s="10"/>
      <c r="E630" s="10"/>
      <c r="F630" s="10"/>
      <c r="G630" s="10"/>
      <c r="H630" s="10"/>
      <c r="I630" s="10"/>
      <c r="J630" s="10"/>
      <c r="K630" s="10"/>
      <c r="L630" s="10"/>
      <c r="M630" s="10"/>
      <c r="N630" s="10"/>
      <c r="O630" s="10"/>
      <c r="P630" s="10"/>
      <c r="Q630" s="10"/>
      <c r="R630" s="10"/>
      <c r="S630" s="10"/>
      <c r="T630" s="10"/>
      <c r="U630" s="10"/>
      <c r="V630" s="10"/>
      <c r="W630" s="10"/>
      <c r="X630" s="10"/>
      <c r="Y630" s="10"/>
      <c r="Z630" s="10"/>
      <c r="AA630" s="10"/>
    </row>
    <row r="631" spans="1:27" ht="12.75" customHeight="1" x14ac:dyDescent="0.15">
      <c r="A631" s="10"/>
      <c r="B631" s="10"/>
      <c r="C631" s="10"/>
      <c r="D631" s="10"/>
      <c r="E631" s="10"/>
      <c r="F631" s="10"/>
      <c r="G631" s="10"/>
      <c r="H631" s="10"/>
      <c r="I631" s="10"/>
      <c r="J631" s="10"/>
      <c r="K631" s="10"/>
      <c r="L631" s="10"/>
      <c r="M631" s="10"/>
      <c r="N631" s="10"/>
      <c r="O631" s="10"/>
      <c r="P631" s="10"/>
      <c r="Q631" s="10"/>
      <c r="R631" s="10"/>
      <c r="S631" s="10"/>
      <c r="T631" s="10"/>
      <c r="U631" s="10"/>
      <c r="V631" s="10"/>
      <c r="W631" s="10"/>
      <c r="X631" s="10"/>
      <c r="Y631" s="10"/>
      <c r="Z631" s="10"/>
      <c r="AA631" s="10"/>
    </row>
    <row r="632" spans="1:27" ht="12.75" customHeight="1" x14ac:dyDescent="0.15">
      <c r="A632" s="10"/>
      <c r="B632" s="10"/>
      <c r="C632" s="10"/>
      <c r="D632" s="10"/>
      <c r="E632" s="10"/>
      <c r="F632" s="10"/>
      <c r="G632" s="10"/>
      <c r="H632" s="10"/>
      <c r="I632" s="10"/>
      <c r="J632" s="10"/>
      <c r="K632" s="10"/>
      <c r="L632" s="10"/>
      <c r="M632" s="10"/>
      <c r="N632" s="10"/>
      <c r="O632" s="10"/>
      <c r="P632" s="10"/>
      <c r="Q632" s="10"/>
      <c r="R632" s="10"/>
      <c r="S632" s="10"/>
      <c r="T632" s="10"/>
      <c r="U632" s="10"/>
      <c r="V632" s="10"/>
      <c r="W632" s="10"/>
      <c r="X632" s="10"/>
      <c r="Y632" s="10"/>
      <c r="Z632" s="10"/>
      <c r="AA632" s="10"/>
    </row>
    <row r="633" spans="1:27" ht="12.75" customHeight="1" x14ac:dyDescent="0.15">
      <c r="A633" s="10"/>
      <c r="B633" s="10"/>
      <c r="C633" s="10"/>
      <c r="D633" s="10"/>
      <c r="E633" s="10"/>
      <c r="F633" s="10"/>
      <c r="G633" s="10"/>
      <c r="H633" s="10"/>
      <c r="I633" s="10"/>
      <c r="J633" s="10"/>
      <c r="K633" s="10"/>
      <c r="L633" s="10"/>
      <c r="M633" s="10"/>
      <c r="N633" s="10"/>
      <c r="O633" s="10"/>
      <c r="P633" s="10"/>
      <c r="Q633" s="10"/>
      <c r="R633" s="10"/>
      <c r="S633" s="10"/>
      <c r="T633" s="10"/>
      <c r="U633" s="10"/>
      <c r="V633" s="10"/>
      <c r="W633" s="10"/>
      <c r="X633" s="10"/>
      <c r="Y633" s="10"/>
      <c r="Z633" s="10"/>
      <c r="AA633" s="10"/>
    </row>
    <row r="634" spans="1:27" ht="12.75" customHeight="1" x14ac:dyDescent="0.15">
      <c r="A634" s="10"/>
      <c r="B634" s="10"/>
      <c r="C634" s="10"/>
      <c r="D634" s="10"/>
      <c r="E634" s="10"/>
      <c r="F634" s="10"/>
      <c r="G634" s="10"/>
      <c r="H634" s="10"/>
      <c r="I634" s="10"/>
      <c r="J634" s="10"/>
      <c r="K634" s="10"/>
      <c r="L634" s="10"/>
      <c r="M634" s="10"/>
      <c r="N634" s="10"/>
      <c r="O634" s="10"/>
      <c r="P634" s="10"/>
      <c r="Q634" s="10"/>
      <c r="R634" s="10"/>
      <c r="S634" s="10"/>
      <c r="T634" s="10"/>
      <c r="U634" s="10"/>
      <c r="V634" s="10"/>
      <c r="W634" s="10"/>
      <c r="X634" s="10"/>
      <c r="Y634" s="10"/>
      <c r="Z634" s="10"/>
      <c r="AA634" s="10"/>
    </row>
    <row r="635" spans="1:27" ht="12.75" customHeight="1" x14ac:dyDescent="0.15">
      <c r="A635" s="10"/>
      <c r="B635" s="10"/>
      <c r="C635" s="10"/>
      <c r="D635" s="10"/>
      <c r="E635" s="10"/>
      <c r="F635" s="10"/>
      <c r="G635" s="10"/>
      <c r="H635" s="10"/>
      <c r="I635" s="10"/>
      <c r="J635" s="10"/>
      <c r="K635" s="10"/>
      <c r="L635" s="10"/>
      <c r="M635" s="10"/>
      <c r="N635" s="10"/>
      <c r="O635" s="10"/>
      <c r="P635" s="10"/>
      <c r="Q635" s="10"/>
      <c r="R635" s="10"/>
      <c r="S635" s="10"/>
      <c r="T635" s="10"/>
      <c r="U635" s="10"/>
      <c r="V635" s="10"/>
      <c r="W635" s="10"/>
      <c r="X635" s="10"/>
      <c r="Y635" s="10"/>
      <c r="Z635" s="10"/>
      <c r="AA635" s="10"/>
    </row>
    <row r="636" spans="1:27" ht="12.75" customHeight="1" x14ac:dyDescent="0.15">
      <c r="A636" s="10"/>
      <c r="B636" s="10"/>
      <c r="C636" s="10"/>
      <c r="D636" s="10"/>
      <c r="E636" s="10"/>
      <c r="F636" s="10"/>
      <c r="G636" s="10"/>
      <c r="H636" s="10"/>
      <c r="I636" s="10"/>
      <c r="J636" s="10"/>
      <c r="K636" s="10"/>
      <c r="L636" s="10"/>
      <c r="M636" s="10"/>
      <c r="N636" s="10"/>
      <c r="O636" s="10"/>
      <c r="P636" s="10"/>
      <c r="Q636" s="10"/>
      <c r="R636" s="10"/>
      <c r="S636" s="10"/>
      <c r="T636" s="10"/>
      <c r="U636" s="10"/>
      <c r="V636" s="10"/>
      <c r="W636" s="10"/>
      <c r="X636" s="10"/>
      <c r="Y636" s="10"/>
      <c r="Z636" s="10"/>
      <c r="AA636" s="10"/>
    </row>
    <row r="637" spans="1:27" ht="12.75" customHeight="1" x14ac:dyDescent="0.15">
      <c r="A637" s="10"/>
      <c r="B637" s="10"/>
      <c r="C637" s="10"/>
      <c r="D637" s="10"/>
      <c r="E637" s="10"/>
      <c r="F637" s="10"/>
      <c r="G637" s="10"/>
      <c r="H637" s="10"/>
      <c r="I637" s="10"/>
      <c r="J637" s="10"/>
      <c r="K637" s="10"/>
      <c r="L637" s="10"/>
      <c r="M637" s="10"/>
      <c r="N637" s="10"/>
      <c r="O637" s="10"/>
      <c r="P637" s="10"/>
      <c r="Q637" s="10"/>
      <c r="R637" s="10"/>
      <c r="S637" s="10"/>
      <c r="T637" s="10"/>
      <c r="U637" s="10"/>
      <c r="V637" s="10"/>
      <c r="W637" s="10"/>
      <c r="X637" s="10"/>
      <c r="Y637" s="10"/>
      <c r="Z637" s="10"/>
      <c r="AA637" s="10"/>
    </row>
    <row r="638" spans="1:27" ht="12.75" customHeight="1" x14ac:dyDescent="0.15">
      <c r="A638" s="10"/>
      <c r="B638" s="10"/>
      <c r="C638" s="10"/>
      <c r="D638" s="10"/>
      <c r="E638" s="10"/>
      <c r="F638" s="10"/>
      <c r="G638" s="10"/>
      <c r="H638" s="10"/>
      <c r="I638" s="10"/>
      <c r="J638" s="10"/>
      <c r="K638" s="10"/>
      <c r="L638" s="10"/>
      <c r="M638" s="10"/>
      <c r="N638" s="10"/>
      <c r="O638" s="10"/>
      <c r="P638" s="10"/>
      <c r="Q638" s="10"/>
      <c r="R638" s="10"/>
      <c r="S638" s="10"/>
      <c r="T638" s="10"/>
      <c r="U638" s="10"/>
      <c r="V638" s="10"/>
      <c r="W638" s="10"/>
      <c r="X638" s="10"/>
      <c r="Y638" s="10"/>
      <c r="Z638" s="10"/>
      <c r="AA638" s="10"/>
    </row>
    <row r="639" spans="1:27" ht="12.75" customHeight="1" x14ac:dyDescent="0.15">
      <c r="A639" s="10"/>
      <c r="B639" s="10"/>
      <c r="C639" s="10"/>
      <c r="D639" s="10"/>
      <c r="E639" s="10"/>
      <c r="F639" s="10"/>
      <c r="G639" s="10"/>
      <c r="H639" s="10"/>
      <c r="I639" s="10"/>
      <c r="J639" s="10"/>
      <c r="K639" s="10"/>
      <c r="L639" s="10"/>
      <c r="M639" s="10"/>
      <c r="N639" s="10"/>
      <c r="O639" s="10"/>
      <c r="P639" s="10"/>
      <c r="Q639" s="10"/>
      <c r="R639" s="10"/>
      <c r="S639" s="10"/>
      <c r="T639" s="10"/>
      <c r="U639" s="10"/>
      <c r="V639" s="10"/>
      <c r="W639" s="10"/>
      <c r="X639" s="10"/>
      <c r="Y639" s="10"/>
      <c r="Z639" s="10"/>
      <c r="AA639" s="10"/>
    </row>
    <row r="640" spans="1:27" ht="12.75" customHeight="1" x14ac:dyDescent="0.15">
      <c r="A640" s="10"/>
      <c r="B640" s="10"/>
      <c r="C640" s="10"/>
      <c r="D640" s="10"/>
      <c r="E640" s="10"/>
      <c r="F640" s="10"/>
      <c r="G640" s="10"/>
      <c r="H640" s="10"/>
      <c r="I640" s="10"/>
      <c r="J640" s="10"/>
      <c r="K640" s="10"/>
      <c r="L640" s="10"/>
      <c r="M640" s="10"/>
      <c r="N640" s="10"/>
      <c r="O640" s="10"/>
      <c r="P640" s="10"/>
      <c r="Q640" s="10"/>
      <c r="R640" s="10"/>
      <c r="S640" s="10"/>
      <c r="T640" s="10"/>
      <c r="U640" s="10"/>
      <c r="V640" s="10"/>
      <c r="W640" s="10"/>
      <c r="X640" s="10"/>
      <c r="Y640" s="10"/>
      <c r="Z640" s="10"/>
      <c r="AA640" s="10"/>
    </row>
    <row r="641" spans="1:27" ht="12.75" customHeight="1" x14ac:dyDescent="0.15">
      <c r="A641" s="10"/>
      <c r="B641" s="10"/>
      <c r="C641" s="10"/>
      <c r="D641" s="10"/>
      <c r="E641" s="10"/>
      <c r="F641" s="10"/>
      <c r="G641" s="10"/>
      <c r="H641" s="10"/>
      <c r="I641" s="10"/>
      <c r="J641" s="10"/>
      <c r="K641" s="10"/>
      <c r="L641" s="10"/>
      <c r="M641" s="10"/>
      <c r="N641" s="10"/>
      <c r="O641" s="10"/>
      <c r="P641" s="10"/>
      <c r="Q641" s="10"/>
      <c r="R641" s="10"/>
      <c r="S641" s="10"/>
      <c r="T641" s="10"/>
      <c r="U641" s="10"/>
      <c r="V641" s="10"/>
      <c r="W641" s="10"/>
      <c r="X641" s="10"/>
      <c r="Y641" s="10"/>
      <c r="Z641" s="10"/>
      <c r="AA641" s="10"/>
    </row>
    <row r="642" spans="1:27" ht="12.75" customHeight="1" x14ac:dyDescent="0.15">
      <c r="A642" s="10"/>
      <c r="B642" s="10"/>
      <c r="C642" s="10"/>
      <c r="D642" s="10"/>
      <c r="E642" s="10"/>
      <c r="F642" s="10"/>
      <c r="G642" s="10"/>
      <c r="H642" s="10"/>
      <c r="I642" s="10"/>
      <c r="J642" s="10"/>
      <c r="K642" s="10"/>
      <c r="L642" s="10"/>
      <c r="M642" s="10"/>
      <c r="N642" s="10"/>
      <c r="O642" s="10"/>
      <c r="P642" s="10"/>
      <c r="Q642" s="10"/>
      <c r="R642" s="10"/>
      <c r="S642" s="10"/>
      <c r="T642" s="10"/>
      <c r="U642" s="10"/>
      <c r="V642" s="10"/>
      <c r="W642" s="10"/>
      <c r="X642" s="10"/>
      <c r="Y642" s="10"/>
      <c r="Z642" s="10"/>
      <c r="AA642" s="10"/>
    </row>
    <row r="643" spans="1:27" ht="12.75" customHeight="1" x14ac:dyDescent="0.15">
      <c r="A643" s="10"/>
      <c r="B643" s="10"/>
      <c r="C643" s="10"/>
      <c r="D643" s="10"/>
      <c r="E643" s="10"/>
      <c r="F643" s="10"/>
      <c r="G643" s="10"/>
      <c r="H643" s="10"/>
      <c r="I643" s="10"/>
      <c r="J643" s="10"/>
      <c r="K643" s="10"/>
      <c r="L643" s="10"/>
      <c r="M643" s="10"/>
      <c r="N643" s="10"/>
      <c r="O643" s="10"/>
      <c r="P643" s="10"/>
      <c r="Q643" s="10"/>
      <c r="R643" s="10"/>
      <c r="S643" s="10"/>
      <c r="T643" s="10"/>
      <c r="U643" s="10"/>
      <c r="V643" s="10"/>
      <c r="W643" s="10"/>
      <c r="X643" s="10"/>
      <c r="Y643" s="10"/>
      <c r="Z643" s="10"/>
      <c r="AA643" s="10"/>
    </row>
    <row r="644" spans="1:27" ht="12.75" customHeight="1" x14ac:dyDescent="0.15">
      <c r="A644" s="10"/>
      <c r="B644" s="10"/>
      <c r="C644" s="10"/>
      <c r="D644" s="10"/>
      <c r="E644" s="10"/>
      <c r="F644" s="10"/>
      <c r="G644" s="10"/>
      <c r="H644" s="10"/>
      <c r="I644" s="10"/>
      <c r="J644" s="10"/>
      <c r="K644" s="10"/>
      <c r="L644" s="10"/>
      <c r="M644" s="10"/>
      <c r="N644" s="10"/>
      <c r="O644" s="10"/>
      <c r="P644" s="10"/>
      <c r="Q644" s="10"/>
      <c r="R644" s="10"/>
      <c r="S644" s="10"/>
      <c r="T644" s="10"/>
      <c r="U644" s="10"/>
      <c r="V644" s="10"/>
      <c r="W644" s="10"/>
      <c r="X644" s="10"/>
      <c r="Y644" s="10"/>
      <c r="Z644" s="10"/>
      <c r="AA644" s="10"/>
    </row>
    <row r="645" spans="1:27" ht="12.75" customHeight="1" x14ac:dyDescent="0.15">
      <c r="A645" s="10"/>
      <c r="B645" s="10"/>
      <c r="C645" s="10"/>
      <c r="D645" s="10"/>
      <c r="E645" s="10"/>
      <c r="F645" s="10"/>
      <c r="G645" s="10"/>
      <c r="H645" s="10"/>
      <c r="I645" s="10"/>
      <c r="J645" s="10"/>
      <c r="K645" s="10"/>
      <c r="L645" s="10"/>
      <c r="M645" s="10"/>
      <c r="N645" s="10"/>
      <c r="O645" s="10"/>
      <c r="P645" s="10"/>
      <c r="Q645" s="10"/>
      <c r="R645" s="10"/>
      <c r="S645" s="10"/>
      <c r="T645" s="10"/>
      <c r="U645" s="10"/>
      <c r="V645" s="10"/>
      <c r="W645" s="10"/>
      <c r="X645" s="10"/>
      <c r="Y645" s="10"/>
      <c r="Z645" s="10"/>
      <c r="AA645" s="10"/>
    </row>
    <row r="646" spans="1:27" ht="12.75" customHeight="1" x14ac:dyDescent="0.15">
      <c r="A646" s="10"/>
      <c r="B646" s="10"/>
      <c r="C646" s="10"/>
      <c r="D646" s="10"/>
      <c r="E646" s="10"/>
      <c r="F646" s="10"/>
      <c r="G646" s="10"/>
      <c r="H646" s="10"/>
      <c r="I646" s="10"/>
      <c r="J646" s="10"/>
      <c r="K646" s="10"/>
      <c r="L646" s="10"/>
      <c r="M646" s="10"/>
      <c r="N646" s="10"/>
      <c r="O646" s="10"/>
      <c r="P646" s="10"/>
      <c r="Q646" s="10"/>
      <c r="R646" s="10"/>
      <c r="S646" s="10"/>
      <c r="T646" s="10"/>
      <c r="U646" s="10"/>
      <c r="V646" s="10"/>
      <c r="W646" s="10"/>
      <c r="X646" s="10"/>
      <c r="Y646" s="10"/>
      <c r="Z646" s="10"/>
      <c r="AA646" s="10"/>
    </row>
    <row r="647" spans="1:27" ht="12.75" customHeight="1" x14ac:dyDescent="0.15">
      <c r="A647" s="10"/>
      <c r="B647" s="10"/>
      <c r="C647" s="10"/>
      <c r="D647" s="10"/>
      <c r="E647" s="10"/>
      <c r="F647" s="10"/>
      <c r="G647" s="10"/>
      <c r="H647" s="10"/>
      <c r="I647" s="10"/>
      <c r="J647" s="10"/>
      <c r="K647" s="10"/>
      <c r="L647" s="10"/>
      <c r="M647" s="10"/>
      <c r="N647" s="10"/>
      <c r="O647" s="10"/>
      <c r="P647" s="10"/>
      <c r="Q647" s="10"/>
      <c r="R647" s="10"/>
      <c r="S647" s="10"/>
      <c r="T647" s="10"/>
      <c r="U647" s="10"/>
      <c r="V647" s="10"/>
      <c r="W647" s="10"/>
      <c r="X647" s="10"/>
      <c r="Y647" s="10"/>
      <c r="Z647" s="10"/>
      <c r="AA647" s="10"/>
    </row>
    <row r="648" spans="1:27" ht="12.75" customHeight="1" x14ac:dyDescent="0.15">
      <c r="A648" s="10"/>
      <c r="B648" s="10"/>
      <c r="C648" s="10"/>
      <c r="D648" s="10"/>
      <c r="E648" s="10"/>
      <c r="F648" s="10"/>
      <c r="G648" s="10"/>
      <c r="H648" s="10"/>
      <c r="I648" s="10"/>
      <c r="J648" s="10"/>
      <c r="K648" s="10"/>
      <c r="L648" s="10"/>
      <c r="M648" s="10"/>
      <c r="N648" s="10"/>
      <c r="O648" s="10"/>
      <c r="P648" s="10"/>
      <c r="Q648" s="10"/>
      <c r="R648" s="10"/>
      <c r="S648" s="10"/>
      <c r="T648" s="10"/>
      <c r="U648" s="10"/>
      <c r="V648" s="10"/>
      <c r="W648" s="10"/>
      <c r="X648" s="10"/>
      <c r="Y648" s="10"/>
      <c r="Z648" s="10"/>
      <c r="AA648" s="10"/>
    </row>
    <row r="649" spans="1:27" ht="12.75" customHeight="1" x14ac:dyDescent="0.15">
      <c r="A649" s="10"/>
      <c r="B649" s="10"/>
      <c r="C649" s="10"/>
      <c r="D649" s="10"/>
      <c r="E649" s="10"/>
      <c r="F649" s="10"/>
      <c r="G649" s="10"/>
      <c r="H649" s="10"/>
      <c r="I649" s="10"/>
      <c r="J649" s="10"/>
      <c r="K649" s="10"/>
      <c r="L649" s="10"/>
      <c r="M649" s="10"/>
      <c r="N649" s="10"/>
      <c r="O649" s="10"/>
      <c r="P649" s="10"/>
      <c r="Q649" s="10"/>
      <c r="R649" s="10"/>
      <c r="S649" s="10"/>
      <c r="T649" s="10"/>
      <c r="U649" s="10"/>
      <c r="V649" s="10"/>
      <c r="W649" s="10"/>
      <c r="X649" s="10"/>
      <c r="Y649" s="10"/>
      <c r="Z649" s="10"/>
      <c r="AA649" s="10"/>
    </row>
    <row r="650" spans="1:27" ht="12.75" customHeight="1" x14ac:dyDescent="0.15">
      <c r="A650" s="10"/>
      <c r="B650" s="10"/>
      <c r="C650" s="10"/>
      <c r="D650" s="10"/>
      <c r="E650" s="10"/>
      <c r="F650" s="10"/>
      <c r="G650" s="10"/>
      <c r="H650" s="10"/>
      <c r="I650" s="10"/>
      <c r="J650" s="10"/>
      <c r="K650" s="10"/>
      <c r="L650" s="10"/>
      <c r="M650" s="10"/>
      <c r="N650" s="10"/>
      <c r="O650" s="10"/>
      <c r="P650" s="10"/>
      <c r="Q650" s="10"/>
      <c r="R650" s="10"/>
      <c r="S650" s="10"/>
      <c r="T650" s="10"/>
      <c r="U650" s="10"/>
      <c r="V650" s="10"/>
      <c r="W650" s="10"/>
      <c r="X650" s="10"/>
      <c r="Y650" s="10"/>
      <c r="Z650" s="10"/>
      <c r="AA650" s="10"/>
    </row>
    <row r="651" spans="1:27" ht="12.75" customHeight="1" x14ac:dyDescent="0.15">
      <c r="A651" s="10"/>
      <c r="B651" s="10"/>
      <c r="C651" s="10"/>
      <c r="D651" s="10"/>
      <c r="E651" s="10"/>
      <c r="F651" s="10"/>
      <c r="G651" s="10"/>
      <c r="H651" s="10"/>
      <c r="I651" s="10"/>
      <c r="J651" s="10"/>
      <c r="K651" s="10"/>
      <c r="L651" s="10"/>
      <c r="M651" s="10"/>
      <c r="N651" s="10"/>
      <c r="O651" s="10"/>
      <c r="P651" s="10"/>
      <c r="Q651" s="10"/>
      <c r="R651" s="10"/>
      <c r="S651" s="10"/>
      <c r="T651" s="10"/>
      <c r="U651" s="10"/>
      <c r="V651" s="10"/>
      <c r="W651" s="10"/>
      <c r="X651" s="10"/>
      <c r="Y651" s="10"/>
      <c r="Z651" s="10"/>
      <c r="AA651" s="10"/>
    </row>
    <row r="652" spans="1:27" ht="12.75" customHeight="1" x14ac:dyDescent="0.15">
      <c r="A652" s="10"/>
      <c r="B652" s="10"/>
      <c r="C652" s="10"/>
      <c r="D652" s="10"/>
      <c r="E652" s="10"/>
      <c r="F652" s="10"/>
      <c r="G652" s="10"/>
      <c r="H652" s="10"/>
      <c r="I652" s="10"/>
      <c r="J652" s="10"/>
      <c r="K652" s="10"/>
      <c r="L652" s="10"/>
      <c r="M652" s="10"/>
      <c r="N652" s="10"/>
      <c r="O652" s="10"/>
      <c r="P652" s="10"/>
      <c r="Q652" s="10"/>
      <c r="R652" s="10"/>
      <c r="S652" s="10"/>
      <c r="T652" s="10"/>
      <c r="U652" s="10"/>
      <c r="V652" s="10"/>
      <c r="W652" s="10"/>
      <c r="X652" s="10"/>
      <c r="Y652" s="10"/>
      <c r="Z652" s="10"/>
      <c r="AA652" s="10"/>
    </row>
    <row r="653" spans="1:27" ht="12.75" customHeight="1" x14ac:dyDescent="0.15">
      <c r="A653" s="10"/>
      <c r="B653" s="10"/>
      <c r="C653" s="10"/>
      <c r="D653" s="10"/>
      <c r="E653" s="10"/>
      <c r="F653" s="10"/>
      <c r="G653" s="10"/>
      <c r="H653" s="10"/>
      <c r="I653" s="10"/>
      <c r="J653" s="10"/>
      <c r="K653" s="10"/>
      <c r="L653" s="10"/>
      <c r="M653" s="10"/>
      <c r="N653" s="10"/>
      <c r="O653" s="10"/>
      <c r="P653" s="10"/>
      <c r="Q653" s="10"/>
      <c r="R653" s="10"/>
      <c r="S653" s="10"/>
      <c r="T653" s="10"/>
      <c r="U653" s="10"/>
      <c r="V653" s="10"/>
      <c r="W653" s="10"/>
      <c r="X653" s="10"/>
      <c r="Y653" s="10"/>
      <c r="Z653" s="10"/>
      <c r="AA653" s="10"/>
    </row>
    <row r="654" spans="1:27" ht="12.75" customHeight="1" x14ac:dyDescent="0.15">
      <c r="A654" s="10"/>
      <c r="B654" s="10"/>
      <c r="C654" s="10"/>
      <c r="D654" s="10"/>
      <c r="E654" s="10"/>
      <c r="F654" s="10"/>
      <c r="G654" s="10"/>
      <c r="H654" s="10"/>
      <c r="I654" s="10"/>
      <c r="J654" s="10"/>
      <c r="K654" s="10"/>
      <c r="L654" s="10"/>
      <c r="M654" s="10"/>
      <c r="N654" s="10"/>
      <c r="O654" s="10"/>
      <c r="P654" s="10"/>
      <c r="Q654" s="10"/>
      <c r="R654" s="10"/>
      <c r="S654" s="10"/>
      <c r="T654" s="10"/>
      <c r="U654" s="10"/>
      <c r="V654" s="10"/>
      <c r="W654" s="10"/>
      <c r="X654" s="10"/>
      <c r="Y654" s="10"/>
      <c r="Z654" s="10"/>
      <c r="AA654" s="10"/>
    </row>
    <row r="655" spans="1:27" ht="12.75" customHeight="1" x14ac:dyDescent="0.15">
      <c r="A655" s="10"/>
      <c r="B655" s="10"/>
      <c r="C655" s="10"/>
      <c r="D655" s="10"/>
      <c r="E655" s="10"/>
      <c r="F655" s="10"/>
      <c r="G655" s="10"/>
      <c r="H655" s="10"/>
      <c r="I655" s="10"/>
      <c r="J655" s="10"/>
      <c r="K655" s="10"/>
      <c r="L655" s="10"/>
      <c r="M655" s="10"/>
      <c r="N655" s="10"/>
      <c r="O655" s="10"/>
      <c r="P655" s="10"/>
      <c r="Q655" s="10"/>
      <c r="R655" s="10"/>
      <c r="S655" s="10"/>
      <c r="T655" s="10"/>
      <c r="U655" s="10"/>
      <c r="V655" s="10"/>
      <c r="W655" s="10"/>
      <c r="X655" s="10"/>
      <c r="Y655" s="10"/>
      <c r="Z655" s="10"/>
      <c r="AA655" s="10"/>
    </row>
    <row r="656" spans="1:27" ht="12.75" customHeight="1" x14ac:dyDescent="0.15">
      <c r="A656" s="10"/>
      <c r="B656" s="10"/>
      <c r="C656" s="10"/>
      <c r="D656" s="10"/>
      <c r="E656" s="10"/>
      <c r="F656" s="10"/>
      <c r="G656" s="10"/>
      <c r="H656" s="10"/>
      <c r="I656" s="10"/>
      <c r="J656" s="10"/>
      <c r="K656" s="10"/>
      <c r="L656" s="10"/>
      <c r="M656" s="10"/>
      <c r="N656" s="10"/>
      <c r="O656" s="10"/>
      <c r="P656" s="10"/>
      <c r="Q656" s="10"/>
      <c r="R656" s="10"/>
      <c r="S656" s="10"/>
      <c r="T656" s="10"/>
      <c r="U656" s="10"/>
      <c r="V656" s="10"/>
      <c r="W656" s="10"/>
      <c r="X656" s="10"/>
      <c r="Y656" s="10"/>
      <c r="Z656" s="10"/>
      <c r="AA656" s="10"/>
    </row>
    <row r="657" spans="1:27" ht="12.75" customHeight="1" x14ac:dyDescent="0.15">
      <c r="A657" s="10"/>
      <c r="B657" s="10"/>
      <c r="C657" s="10"/>
      <c r="D657" s="10"/>
      <c r="E657" s="10"/>
      <c r="F657" s="10"/>
      <c r="G657" s="10"/>
      <c r="H657" s="10"/>
      <c r="I657" s="10"/>
      <c r="J657" s="10"/>
      <c r="K657" s="10"/>
      <c r="L657" s="10"/>
      <c r="M657" s="10"/>
      <c r="N657" s="10"/>
      <c r="O657" s="10"/>
      <c r="P657" s="10"/>
      <c r="Q657" s="10"/>
      <c r="R657" s="10"/>
      <c r="S657" s="10"/>
      <c r="T657" s="10"/>
      <c r="U657" s="10"/>
      <c r="V657" s="10"/>
      <c r="W657" s="10"/>
      <c r="X657" s="10"/>
      <c r="Y657" s="10"/>
      <c r="Z657" s="10"/>
      <c r="AA657" s="10"/>
    </row>
    <row r="658" spans="1:27" ht="12.75" customHeight="1" x14ac:dyDescent="0.15">
      <c r="A658" s="10"/>
      <c r="B658" s="10"/>
      <c r="C658" s="10"/>
      <c r="D658" s="10"/>
      <c r="E658" s="10"/>
      <c r="F658" s="10"/>
      <c r="G658" s="10"/>
      <c r="H658" s="10"/>
      <c r="I658" s="10"/>
      <c r="J658" s="10"/>
      <c r="K658" s="10"/>
      <c r="L658" s="10"/>
      <c r="M658" s="10"/>
      <c r="N658" s="10"/>
      <c r="O658" s="10"/>
      <c r="P658" s="10"/>
      <c r="Q658" s="10"/>
      <c r="R658" s="10"/>
      <c r="S658" s="10"/>
      <c r="T658" s="10"/>
      <c r="U658" s="10"/>
      <c r="V658" s="10"/>
      <c r="W658" s="10"/>
      <c r="X658" s="10"/>
      <c r="Y658" s="10"/>
      <c r="Z658" s="10"/>
      <c r="AA658" s="10"/>
    </row>
    <row r="659" spans="1:27" ht="12.75" customHeight="1" x14ac:dyDescent="0.15">
      <c r="A659" s="10"/>
      <c r="B659" s="10"/>
      <c r="C659" s="10"/>
      <c r="D659" s="10"/>
      <c r="E659" s="10"/>
      <c r="F659" s="10"/>
      <c r="G659" s="10"/>
      <c r="H659" s="10"/>
      <c r="I659" s="10"/>
      <c r="J659" s="10"/>
      <c r="K659" s="10"/>
      <c r="L659" s="10"/>
      <c r="M659" s="10"/>
      <c r="N659" s="10"/>
      <c r="O659" s="10"/>
      <c r="P659" s="10"/>
      <c r="Q659" s="10"/>
      <c r="R659" s="10"/>
      <c r="S659" s="10"/>
      <c r="T659" s="10"/>
      <c r="U659" s="10"/>
      <c r="V659" s="10"/>
      <c r="W659" s="10"/>
      <c r="X659" s="10"/>
      <c r="Y659" s="10"/>
      <c r="Z659" s="10"/>
      <c r="AA659" s="10"/>
    </row>
    <row r="660" spans="1:27" ht="12.75" customHeight="1" x14ac:dyDescent="0.15">
      <c r="A660" s="10"/>
      <c r="B660" s="10"/>
      <c r="C660" s="10"/>
      <c r="D660" s="10"/>
      <c r="E660" s="10"/>
      <c r="F660" s="10"/>
      <c r="G660" s="10"/>
      <c r="H660" s="10"/>
      <c r="I660" s="10"/>
      <c r="J660" s="10"/>
      <c r="K660" s="10"/>
      <c r="L660" s="10"/>
      <c r="M660" s="10"/>
      <c r="N660" s="10"/>
      <c r="O660" s="10"/>
      <c r="P660" s="10"/>
      <c r="Q660" s="10"/>
      <c r="R660" s="10"/>
      <c r="S660" s="10"/>
      <c r="T660" s="10"/>
      <c r="U660" s="10"/>
      <c r="V660" s="10"/>
      <c r="W660" s="10"/>
      <c r="X660" s="10"/>
      <c r="Y660" s="10"/>
      <c r="Z660" s="10"/>
      <c r="AA660" s="10"/>
    </row>
    <row r="661" spans="1:27" ht="12.75" customHeight="1" x14ac:dyDescent="0.15">
      <c r="A661" s="10"/>
      <c r="B661" s="10"/>
      <c r="C661" s="10"/>
      <c r="D661" s="10"/>
      <c r="E661" s="10"/>
      <c r="F661" s="10"/>
      <c r="G661" s="10"/>
      <c r="H661" s="10"/>
      <c r="I661" s="10"/>
      <c r="J661" s="10"/>
      <c r="K661" s="10"/>
      <c r="L661" s="10"/>
      <c r="M661" s="10"/>
      <c r="N661" s="10"/>
      <c r="O661" s="10"/>
      <c r="P661" s="10"/>
      <c r="Q661" s="10"/>
      <c r="R661" s="10"/>
      <c r="S661" s="10"/>
      <c r="T661" s="10"/>
      <c r="U661" s="10"/>
      <c r="V661" s="10"/>
      <c r="W661" s="10"/>
      <c r="X661" s="10"/>
      <c r="Y661" s="10"/>
      <c r="Z661" s="10"/>
      <c r="AA661" s="10"/>
    </row>
    <row r="662" spans="1:27" ht="12.75" customHeight="1" x14ac:dyDescent="0.15">
      <c r="A662" s="10"/>
      <c r="B662" s="10"/>
      <c r="C662" s="10"/>
      <c r="D662" s="10"/>
      <c r="E662" s="10"/>
      <c r="F662" s="10"/>
      <c r="G662" s="10"/>
      <c r="H662" s="10"/>
      <c r="I662" s="10"/>
      <c r="J662" s="10"/>
      <c r="K662" s="10"/>
      <c r="L662" s="10"/>
      <c r="M662" s="10"/>
      <c r="N662" s="10"/>
      <c r="O662" s="10"/>
      <c r="P662" s="10"/>
      <c r="Q662" s="10"/>
      <c r="R662" s="10"/>
      <c r="S662" s="10"/>
      <c r="T662" s="10"/>
      <c r="U662" s="10"/>
      <c r="V662" s="10"/>
      <c r="W662" s="10"/>
      <c r="X662" s="10"/>
      <c r="Y662" s="10"/>
      <c r="Z662" s="10"/>
      <c r="AA662" s="10"/>
    </row>
    <row r="663" spans="1:27" ht="12.75" customHeight="1" x14ac:dyDescent="0.15">
      <c r="A663" s="10"/>
      <c r="B663" s="10"/>
      <c r="C663" s="10"/>
      <c r="D663" s="10"/>
      <c r="E663" s="10"/>
      <c r="F663" s="10"/>
      <c r="G663" s="10"/>
      <c r="H663" s="10"/>
      <c r="I663" s="10"/>
      <c r="J663" s="10"/>
      <c r="K663" s="10"/>
      <c r="L663" s="10"/>
      <c r="M663" s="10"/>
      <c r="N663" s="10"/>
      <c r="O663" s="10"/>
      <c r="P663" s="10"/>
      <c r="Q663" s="10"/>
      <c r="R663" s="10"/>
      <c r="S663" s="10"/>
      <c r="T663" s="10"/>
      <c r="U663" s="10"/>
      <c r="V663" s="10"/>
      <c r="W663" s="10"/>
      <c r="X663" s="10"/>
      <c r="Y663" s="10"/>
      <c r="Z663" s="10"/>
      <c r="AA663" s="10"/>
    </row>
    <row r="664" spans="1:27" ht="12.75" customHeight="1" x14ac:dyDescent="0.15">
      <c r="A664" s="10"/>
      <c r="B664" s="10"/>
      <c r="C664" s="10"/>
      <c r="D664" s="10"/>
      <c r="E664" s="10"/>
      <c r="F664" s="10"/>
      <c r="G664" s="10"/>
      <c r="H664" s="10"/>
      <c r="I664" s="10"/>
      <c r="J664" s="10"/>
      <c r="K664" s="10"/>
      <c r="L664" s="10"/>
      <c r="M664" s="10"/>
      <c r="N664" s="10"/>
      <c r="O664" s="10"/>
      <c r="P664" s="10"/>
      <c r="Q664" s="10"/>
      <c r="R664" s="10"/>
      <c r="S664" s="10"/>
      <c r="T664" s="10"/>
      <c r="U664" s="10"/>
      <c r="V664" s="10"/>
      <c r="W664" s="10"/>
      <c r="X664" s="10"/>
      <c r="Y664" s="10"/>
      <c r="Z664" s="10"/>
      <c r="AA664" s="10"/>
    </row>
    <row r="665" spans="1:27" ht="12.75" customHeight="1" x14ac:dyDescent="0.15">
      <c r="A665" s="10"/>
      <c r="B665" s="10"/>
      <c r="C665" s="10"/>
      <c r="D665" s="10"/>
      <c r="E665" s="10"/>
      <c r="F665" s="10"/>
      <c r="G665" s="10"/>
      <c r="H665" s="10"/>
      <c r="I665" s="10"/>
      <c r="J665" s="10"/>
      <c r="K665" s="10"/>
      <c r="L665" s="10"/>
      <c r="M665" s="10"/>
      <c r="N665" s="10"/>
      <c r="O665" s="10"/>
      <c r="P665" s="10"/>
      <c r="Q665" s="10"/>
      <c r="R665" s="10"/>
      <c r="S665" s="10"/>
      <c r="T665" s="10"/>
      <c r="U665" s="10"/>
      <c r="V665" s="10"/>
      <c r="W665" s="10"/>
      <c r="X665" s="10"/>
      <c r="Y665" s="10"/>
      <c r="Z665" s="10"/>
      <c r="AA665" s="10"/>
    </row>
    <row r="666" spans="1:27" ht="12.75" customHeight="1" x14ac:dyDescent="0.15">
      <c r="A666" s="10"/>
      <c r="B666" s="10"/>
      <c r="C666" s="10"/>
      <c r="D666" s="10"/>
      <c r="E666" s="10"/>
      <c r="F666" s="10"/>
      <c r="G666" s="10"/>
      <c r="H666" s="10"/>
      <c r="I666" s="10"/>
      <c r="J666" s="10"/>
      <c r="K666" s="10"/>
      <c r="L666" s="10"/>
      <c r="M666" s="10"/>
      <c r="N666" s="10"/>
      <c r="O666" s="10"/>
      <c r="P666" s="10"/>
      <c r="Q666" s="10"/>
      <c r="R666" s="10"/>
      <c r="S666" s="10"/>
      <c r="T666" s="10"/>
      <c r="U666" s="10"/>
      <c r="V666" s="10"/>
      <c r="W666" s="10"/>
      <c r="X666" s="10"/>
      <c r="Y666" s="10"/>
      <c r="Z666" s="10"/>
      <c r="AA666" s="10"/>
    </row>
    <row r="667" spans="1:27" ht="12.75" customHeight="1" x14ac:dyDescent="0.15">
      <c r="A667" s="10"/>
      <c r="B667" s="10"/>
      <c r="C667" s="10"/>
      <c r="D667" s="10"/>
      <c r="E667" s="10"/>
      <c r="F667" s="10"/>
      <c r="G667" s="10"/>
      <c r="H667" s="10"/>
      <c r="I667" s="10"/>
      <c r="J667" s="10"/>
      <c r="K667" s="10"/>
      <c r="L667" s="10"/>
      <c r="M667" s="10"/>
      <c r="N667" s="10"/>
      <c r="O667" s="10"/>
      <c r="P667" s="10"/>
      <c r="Q667" s="10"/>
      <c r="R667" s="10"/>
      <c r="S667" s="10"/>
      <c r="T667" s="10"/>
      <c r="U667" s="10"/>
      <c r="V667" s="10"/>
      <c r="W667" s="10"/>
      <c r="X667" s="10"/>
      <c r="Y667" s="10"/>
      <c r="Z667" s="10"/>
      <c r="AA667" s="10"/>
    </row>
    <row r="668" spans="1:27" ht="12.75" customHeight="1" x14ac:dyDescent="0.15">
      <c r="A668" s="10"/>
      <c r="B668" s="10"/>
      <c r="C668" s="10"/>
      <c r="D668" s="10"/>
      <c r="E668" s="10"/>
      <c r="F668" s="10"/>
      <c r="G668" s="10"/>
      <c r="H668" s="10"/>
      <c r="I668" s="10"/>
      <c r="J668" s="10"/>
      <c r="K668" s="10"/>
      <c r="L668" s="10"/>
      <c r="M668" s="10"/>
      <c r="N668" s="10"/>
      <c r="O668" s="10"/>
      <c r="P668" s="10"/>
      <c r="Q668" s="10"/>
      <c r="R668" s="10"/>
      <c r="S668" s="10"/>
      <c r="T668" s="10"/>
      <c r="U668" s="10"/>
      <c r="V668" s="10"/>
      <c r="W668" s="10"/>
      <c r="X668" s="10"/>
      <c r="Y668" s="10"/>
      <c r="Z668" s="10"/>
      <c r="AA668" s="10"/>
    </row>
    <row r="669" spans="1:27" ht="12.75" customHeight="1" x14ac:dyDescent="0.15">
      <c r="A669" s="10"/>
      <c r="B669" s="10"/>
      <c r="C669" s="10"/>
      <c r="D669" s="10"/>
      <c r="E669" s="10"/>
      <c r="F669" s="10"/>
      <c r="G669" s="10"/>
      <c r="H669" s="10"/>
      <c r="I669" s="10"/>
      <c r="J669" s="10"/>
      <c r="K669" s="10"/>
      <c r="L669" s="10"/>
      <c r="M669" s="10"/>
      <c r="N669" s="10"/>
      <c r="O669" s="10"/>
      <c r="P669" s="10"/>
      <c r="Q669" s="10"/>
      <c r="R669" s="10"/>
      <c r="S669" s="10"/>
      <c r="T669" s="10"/>
      <c r="U669" s="10"/>
      <c r="V669" s="10"/>
      <c r="W669" s="10"/>
      <c r="X669" s="10"/>
      <c r="Y669" s="10"/>
      <c r="Z669" s="10"/>
      <c r="AA669" s="10"/>
    </row>
    <row r="670" spans="1:27" ht="12.75" customHeight="1" x14ac:dyDescent="0.15">
      <c r="A670" s="10"/>
      <c r="B670" s="10"/>
      <c r="C670" s="10"/>
      <c r="D670" s="10"/>
      <c r="E670" s="10"/>
      <c r="F670" s="10"/>
      <c r="G670" s="10"/>
      <c r="H670" s="10"/>
      <c r="I670" s="10"/>
      <c r="J670" s="10"/>
      <c r="K670" s="10"/>
      <c r="L670" s="10"/>
      <c r="M670" s="10"/>
      <c r="N670" s="10"/>
      <c r="O670" s="10"/>
      <c r="P670" s="10"/>
      <c r="Q670" s="10"/>
      <c r="R670" s="10"/>
      <c r="S670" s="10"/>
      <c r="T670" s="10"/>
      <c r="U670" s="10"/>
      <c r="V670" s="10"/>
      <c r="W670" s="10"/>
      <c r="X670" s="10"/>
      <c r="Y670" s="10"/>
      <c r="Z670" s="10"/>
      <c r="AA670" s="10"/>
    </row>
    <row r="671" spans="1:27" ht="12.75" customHeight="1" x14ac:dyDescent="0.15">
      <c r="A671" s="10"/>
      <c r="B671" s="10"/>
      <c r="C671" s="10"/>
      <c r="D671" s="10"/>
      <c r="E671" s="10"/>
      <c r="F671" s="10"/>
      <c r="G671" s="10"/>
      <c r="H671" s="10"/>
      <c r="I671" s="10"/>
      <c r="J671" s="10"/>
      <c r="K671" s="10"/>
      <c r="L671" s="10"/>
      <c r="M671" s="10"/>
      <c r="N671" s="10"/>
      <c r="O671" s="10"/>
      <c r="P671" s="10"/>
      <c r="Q671" s="10"/>
      <c r="R671" s="10"/>
      <c r="S671" s="10"/>
      <c r="T671" s="10"/>
      <c r="U671" s="10"/>
      <c r="V671" s="10"/>
      <c r="W671" s="10"/>
      <c r="X671" s="10"/>
      <c r="Y671" s="10"/>
      <c r="Z671" s="10"/>
      <c r="AA671" s="10"/>
    </row>
    <row r="672" spans="1:27" ht="12.75" customHeight="1" x14ac:dyDescent="0.15">
      <c r="A672" s="10"/>
      <c r="B672" s="10"/>
      <c r="C672" s="10"/>
      <c r="D672" s="10"/>
      <c r="E672" s="10"/>
      <c r="F672" s="10"/>
      <c r="G672" s="10"/>
      <c r="H672" s="10"/>
      <c r="I672" s="10"/>
      <c r="J672" s="10"/>
      <c r="K672" s="10"/>
      <c r="L672" s="10"/>
      <c r="M672" s="10"/>
      <c r="N672" s="10"/>
      <c r="O672" s="10"/>
      <c r="P672" s="10"/>
      <c r="Q672" s="10"/>
      <c r="R672" s="10"/>
      <c r="S672" s="10"/>
      <c r="T672" s="10"/>
      <c r="U672" s="10"/>
      <c r="V672" s="10"/>
      <c r="W672" s="10"/>
      <c r="X672" s="10"/>
      <c r="Y672" s="10"/>
      <c r="Z672" s="10"/>
      <c r="AA672" s="10"/>
    </row>
    <row r="673" spans="1:27" ht="12.75" customHeight="1" x14ac:dyDescent="0.15">
      <c r="A673" s="10"/>
      <c r="B673" s="10"/>
      <c r="C673" s="10"/>
      <c r="D673" s="10"/>
      <c r="E673" s="10"/>
      <c r="F673" s="10"/>
      <c r="G673" s="10"/>
      <c r="H673" s="10"/>
      <c r="I673" s="10"/>
      <c r="J673" s="10"/>
      <c r="K673" s="10"/>
      <c r="L673" s="10"/>
      <c r="M673" s="10"/>
      <c r="N673" s="10"/>
      <c r="O673" s="10"/>
      <c r="P673" s="10"/>
      <c r="Q673" s="10"/>
      <c r="R673" s="10"/>
      <c r="S673" s="10"/>
      <c r="T673" s="10"/>
      <c r="U673" s="10"/>
      <c r="V673" s="10"/>
      <c r="W673" s="10"/>
      <c r="X673" s="10"/>
      <c r="Y673" s="10"/>
      <c r="Z673" s="10"/>
      <c r="AA673" s="10"/>
    </row>
    <row r="674" spans="1:27" ht="12.75" customHeight="1" x14ac:dyDescent="0.15">
      <c r="A674" s="10"/>
      <c r="B674" s="10"/>
      <c r="C674" s="10"/>
      <c r="D674" s="10"/>
      <c r="E674" s="10"/>
      <c r="F674" s="10"/>
      <c r="G674" s="10"/>
      <c r="H674" s="10"/>
      <c r="I674" s="10"/>
      <c r="J674" s="10"/>
      <c r="K674" s="10"/>
      <c r="L674" s="10"/>
      <c r="M674" s="10"/>
      <c r="N674" s="10"/>
      <c r="O674" s="10"/>
      <c r="P674" s="10"/>
      <c r="Q674" s="10"/>
      <c r="R674" s="10"/>
      <c r="S674" s="10"/>
      <c r="T674" s="10"/>
      <c r="U674" s="10"/>
      <c r="V674" s="10"/>
      <c r="W674" s="10"/>
      <c r="X674" s="10"/>
      <c r="Y674" s="10"/>
      <c r="Z674" s="10"/>
      <c r="AA674" s="10"/>
    </row>
    <row r="675" spans="1:27" ht="12.75" customHeight="1" x14ac:dyDescent="0.15">
      <c r="A675" s="10"/>
      <c r="B675" s="10"/>
      <c r="C675" s="10"/>
      <c r="D675" s="10"/>
      <c r="E675" s="10"/>
      <c r="F675" s="10"/>
      <c r="G675" s="10"/>
      <c r="H675" s="10"/>
      <c r="I675" s="10"/>
      <c r="J675" s="10"/>
      <c r="K675" s="10"/>
      <c r="L675" s="10"/>
      <c r="M675" s="10"/>
      <c r="N675" s="10"/>
      <c r="O675" s="10"/>
      <c r="P675" s="10"/>
      <c r="Q675" s="10"/>
      <c r="R675" s="10"/>
      <c r="S675" s="10"/>
      <c r="T675" s="10"/>
      <c r="U675" s="10"/>
      <c r="V675" s="10"/>
      <c r="W675" s="10"/>
      <c r="X675" s="10"/>
      <c r="Y675" s="10"/>
      <c r="Z675" s="10"/>
      <c r="AA675" s="10"/>
    </row>
    <row r="676" spans="1:27" ht="12.75" customHeight="1" x14ac:dyDescent="0.15">
      <c r="A676" s="10"/>
      <c r="B676" s="10"/>
      <c r="C676" s="10"/>
      <c r="D676" s="10"/>
      <c r="E676" s="10"/>
      <c r="F676" s="10"/>
      <c r="G676" s="10"/>
      <c r="H676" s="10"/>
      <c r="I676" s="10"/>
      <c r="J676" s="10"/>
      <c r="K676" s="10"/>
      <c r="L676" s="10"/>
      <c r="M676" s="10"/>
      <c r="N676" s="10"/>
      <c r="O676" s="10"/>
      <c r="P676" s="10"/>
      <c r="Q676" s="10"/>
      <c r="R676" s="10"/>
      <c r="S676" s="10"/>
      <c r="T676" s="10"/>
      <c r="U676" s="10"/>
      <c r="V676" s="10"/>
      <c r="W676" s="10"/>
      <c r="X676" s="10"/>
      <c r="Y676" s="10"/>
      <c r="Z676" s="10"/>
      <c r="AA676" s="10"/>
    </row>
    <row r="677" spans="1:27" ht="12.75" customHeight="1" x14ac:dyDescent="0.15">
      <c r="A677" s="10"/>
      <c r="B677" s="10"/>
      <c r="C677" s="10"/>
      <c r="D677" s="10"/>
      <c r="E677" s="10"/>
      <c r="F677" s="10"/>
      <c r="G677" s="10"/>
      <c r="H677" s="10"/>
      <c r="I677" s="10"/>
      <c r="J677" s="10"/>
      <c r="K677" s="10"/>
      <c r="L677" s="10"/>
      <c r="M677" s="10"/>
      <c r="N677" s="10"/>
      <c r="O677" s="10"/>
      <c r="P677" s="10"/>
      <c r="Q677" s="10"/>
      <c r="R677" s="10"/>
      <c r="S677" s="10"/>
      <c r="T677" s="10"/>
      <c r="U677" s="10"/>
      <c r="V677" s="10"/>
      <c r="W677" s="10"/>
      <c r="X677" s="10"/>
      <c r="Y677" s="10"/>
      <c r="Z677" s="10"/>
      <c r="AA677" s="10"/>
    </row>
    <row r="678" spans="1:27" ht="12.75" customHeight="1" x14ac:dyDescent="0.15">
      <c r="A678" s="10"/>
      <c r="B678" s="10"/>
      <c r="C678" s="10"/>
      <c r="D678" s="10"/>
      <c r="E678" s="10"/>
      <c r="F678" s="10"/>
      <c r="G678" s="10"/>
      <c r="H678" s="10"/>
      <c r="I678" s="10"/>
      <c r="J678" s="10"/>
      <c r="K678" s="10"/>
      <c r="L678" s="10"/>
      <c r="M678" s="10"/>
      <c r="N678" s="10"/>
      <c r="O678" s="10"/>
      <c r="P678" s="10"/>
      <c r="Q678" s="10"/>
      <c r="R678" s="10"/>
      <c r="S678" s="10"/>
      <c r="T678" s="10"/>
      <c r="U678" s="10"/>
      <c r="V678" s="10"/>
      <c r="W678" s="10"/>
      <c r="X678" s="10"/>
      <c r="Y678" s="10"/>
      <c r="Z678" s="10"/>
      <c r="AA678" s="10"/>
    </row>
    <row r="679" spans="1:27" ht="12.75" customHeight="1" x14ac:dyDescent="0.15">
      <c r="A679" s="10"/>
      <c r="B679" s="10"/>
      <c r="C679" s="10"/>
      <c r="D679" s="10"/>
      <c r="E679" s="10"/>
      <c r="F679" s="10"/>
      <c r="G679" s="10"/>
      <c r="H679" s="10"/>
      <c r="I679" s="10"/>
      <c r="J679" s="10"/>
      <c r="K679" s="10"/>
      <c r="L679" s="10"/>
      <c r="M679" s="10"/>
      <c r="N679" s="10"/>
      <c r="O679" s="10"/>
      <c r="P679" s="10"/>
      <c r="Q679" s="10"/>
      <c r="R679" s="10"/>
      <c r="S679" s="10"/>
      <c r="T679" s="10"/>
      <c r="U679" s="10"/>
      <c r="V679" s="10"/>
      <c r="W679" s="10"/>
      <c r="X679" s="10"/>
      <c r="Y679" s="10"/>
      <c r="Z679" s="10"/>
      <c r="AA679" s="10"/>
    </row>
    <row r="680" spans="1:27" ht="12.75" customHeight="1" x14ac:dyDescent="0.15">
      <c r="A680" s="10"/>
      <c r="B680" s="10"/>
      <c r="C680" s="10"/>
      <c r="D680" s="10"/>
      <c r="E680" s="10"/>
      <c r="F680" s="10"/>
      <c r="G680" s="10"/>
      <c r="H680" s="10"/>
      <c r="I680" s="10"/>
      <c r="J680" s="10"/>
      <c r="K680" s="10"/>
      <c r="L680" s="10"/>
      <c r="M680" s="10"/>
      <c r="N680" s="10"/>
      <c r="O680" s="10"/>
      <c r="P680" s="10"/>
      <c r="Q680" s="10"/>
      <c r="R680" s="10"/>
      <c r="S680" s="10"/>
      <c r="T680" s="10"/>
      <c r="U680" s="10"/>
      <c r="V680" s="10"/>
      <c r="W680" s="10"/>
      <c r="X680" s="10"/>
      <c r="Y680" s="10"/>
      <c r="Z680" s="10"/>
      <c r="AA680" s="10"/>
    </row>
    <row r="681" spans="1:27" ht="12.75" customHeight="1" x14ac:dyDescent="0.15">
      <c r="A681" s="10"/>
      <c r="B681" s="10"/>
      <c r="C681" s="10"/>
      <c r="D681" s="10"/>
      <c r="E681" s="10"/>
      <c r="F681" s="10"/>
      <c r="G681" s="10"/>
      <c r="H681" s="10"/>
      <c r="I681" s="10"/>
      <c r="J681" s="10"/>
      <c r="K681" s="10"/>
      <c r="L681" s="10"/>
      <c r="M681" s="10"/>
      <c r="N681" s="10"/>
      <c r="O681" s="10"/>
      <c r="P681" s="10"/>
      <c r="Q681" s="10"/>
      <c r="R681" s="10"/>
      <c r="S681" s="10"/>
      <c r="T681" s="10"/>
      <c r="U681" s="10"/>
      <c r="V681" s="10"/>
      <c r="W681" s="10"/>
      <c r="X681" s="10"/>
      <c r="Y681" s="10"/>
      <c r="Z681" s="10"/>
      <c r="AA681" s="10"/>
    </row>
    <row r="682" spans="1:27" ht="12.75" customHeight="1" x14ac:dyDescent="0.15">
      <c r="A682" s="10"/>
      <c r="B682" s="10"/>
      <c r="C682" s="10"/>
      <c r="D682" s="10"/>
      <c r="E682" s="10"/>
      <c r="F682" s="10"/>
      <c r="G682" s="10"/>
      <c r="H682" s="10"/>
      <c r="I682" s="10"/>
      <c r="J682" s="10"/>
      <c r="K682" s="10"/>
      <c r="L682" s="10"/>
      <c r="M682" s="10"/>
      <c r="N682" s="10"/>
      <c r="O682" s="10"/>
      <c r="P682" s="10"/>
      <c r="Q682" s="10"/>
      <c r="R682" s="10"/>
      <c r="S682" s="10"/>
      <c r="T682" s="10"/>
      <c r="U682" s="10"/>
      <c r="V682" s="10"/>
      <c r="W682" s="10"/>
      <c r="X682" s="10"/>
      <c r="Y682" s="10"/>
      <c r="Z682" s="10"/>
      <c r="AA682" s="10"/>
    </row>
    <row r="683" spans="1:27" ht="12.75" customHeight="1" x14ac:dyDescent="0.15">
      <c r="A683" s="10"/>
      <c r="B683" s="10"/>
      <c r="C683" s="10"/>
      <c r="D683" s="10"/>
      <c r="E683" s="10"/>
      <c r="F683" s="10"/>
      <c r="G683" s="10"/>
      <c r="H683" s="10"/>
      <c r="I683" s="10"/>
      <c r="J683" s="10"/>
      <c r="K683" s="10"/>
      <c r="L683" s="10"/>
      <c r="M683" s="10"/>
      <c r="N683" s="10"/>
      <c r="O683" s="10"/>
      <c r="P683" s="10"/>
      <c r="Q683" s="10"/>
      <c r="R683" s="10"/>
      <c r="S683" s="10"/>
      <c r="T683" s="10"/>
      <c r="U683" s="10"/>
      <c r="V683" s="10"/>
      <c r="W683" s="10"/>
      <c r="X683" s="10"/>
      <c r="Y683" s="10"/>
      <c r="Z683" s="10"/>
      <c r="AA683" s="10"/>
    </row>
    <row r="684" spans="1:27" ht="12.75" customHeight="1" x14ac:dyDescent="0.15">
      <c r="A684" s="10"/>
      <c r="B684" s="10"/>
      <c r="C684" s="10"/>
      <c r="D684" s="10"/>
      <c r="E684" s="10"/>
      <c r="F684" s="10"/>
      <c r="G684" s="10"/>
      <c r="H684" s="10"/>
      <c r="I684" s="10"/>
      <c r="J684" s="10"/>
      <c r="K684" s="10"/>
      <c r="L684" s="10"/>
      <c r="M684" s="10"/>
      <c r="N684" s="10"/>
      <c r="O684" s="10"/>
      <c r="P684" s="10"/>
      <c r="Q684" s="10"/>
      <c r="R684" s="10"/>
      <c r="S684" s="10"/>
      <c r="T684" s="10"/>
      <c r="U684" s="10"/>
      <c r="V684" s="10"/>
      <c r="W684" s="10"/>
      <c r="X684" s="10"/>
      <c r="Y684" s="10"/>
      <c r="Z684" s="10"/>
      <c r="AA684" s="10"/>
    </row>
    <row r="685" spans="1:27" ht="12.75" customHeight="1" x14ac:dyDescent="0.15">
      <c r="A685" s="10"/>
      <c r="B685" s="10"/>
      <c r="C685" s="10"/>
      <c r="D685" s="10"/>
      <c r="E685" s="10"/>
      <c r="F685" s="10"/>
      <c r="G685" s="10"/>
      <c r="H685" s="10"/>
      <c r="I685" s="10"/>
      <c r="J685" s="10"/>
      <c r="K685" s="10"/>
      <c r="L685" s="10"/>
      <c r="M685" s="10"/>
      <c r="N685" s="10"/>
      <c r="O685" s="10"/>
      <c r="P685" s="10"/>
      <c r="Q685" s="10"/>
      <c r="R685" s="10"/>
      <c r="S685" s="10"/>
      <c r="T685" s="10"/>
      <c r="U685" s="10"/>
      <c r="V685" s="10"/>
      <c r="W685" s="10"/>
      <c r="X685" s="10"/>
      <c r="Y685" s="10"/>
      <c r="Z685" s="10"/>
      <c r="AA685" s="10"/>
    </row>
    <row r="686" spans="1:27" ht="12.75" customHeight="1" x14ac:dyDescent="0.15">
      <c r="A686" s="10"/>
      <c r="B686" s="10"/>
      <c r="C686" s="10"/>
      <c r="D686" s="10"/>
      <c r="E686" s="10"/>
      <c r="F686" s="10"/>
      <c r="G686" s="10"/>
      <c r="H686" s="10"/>
      <c r="I686" s="10"/>
      <c r="J686" s="10"/>
      <c r="K686" s="10"/>
      <c r="L686" s="10"/>
      <c r="M686" s="10"/>
      <c r="N686" s="10"/>
      <c r="O686" s="10"/>
      <c r="P686" s="10"/>
      <c r="Q686" s="10"/>
      <c r="R686" s="10"/>
      <c r="S686" s="10"/>
      <c r="T686" s="10"/>
      <c r="U686" s="10"/>
      <c r="V686" s="10"/>
      <c r="W686" s="10"/>
      <c r="X686" s="10"/>
      <c r="Y686" s="10"/>
      <c r="Z686" s="10"/>
      <c r="AA686" s="10"/>
    </row>
    <row r="687" spans="1:27" ht="12.75" customHeight="1" x14ac:dyDescent="0.15">
      <c r="A687" s="10"/>
      <c r="B687" s="10"/>
      <c r="C687" s="10"/>
      <c r="D687" s="10"/>
      <c r="E687" s="10"/>
      <c r="F687" s="10"/>
      <c r="G687" s="10"/>
      <c r="H687" s="10"/>
      <c r="I687" s="10"/>
      <c r="J687" s="10"/>
      <c r="K687" s="10"/>
      <c r="L687" s="10"/>
      <c r="M687" s="10"/>
      <c r="N687" s="10"/>
      <c r="O687" s="10"/>
      <c r="P687" s="10"/>
      <c r="Q687" s="10"/>
      <c r="R687" s="10"/>
      <c r="S687" s="10"/>
      <c r="T687" s="10"/>
      <c r="U687" s="10"/>
      <c r="V687" s="10"/>
      <c r="W687" s="10"/>
      <c r="X687" s="10"/>
      <c r="Y687" s="10"/>
      <c r="Z687" s="10"/>
      <c r="AA687" s="10"/>
    </row>
    <row r="688" spans="1:27" ht="12.75" customHeight="1" x14ac:dyDescent="0.15">
      <c r="A688" s="10"/>
      <c r="B688" s="10"/>
      <c r="C688" s="10"/>
      <c r="D688" s="10"/>
      <c r="E688" s="10"/>
      <c r="F688" s="10"/>
      <c r="G688" s="10"/>
      <c r="H688" s="10"/>
      <c r="I688" s="10"/>
      <c r="J688" s="10"/>
      <c r="K688" s="10"/>
      <c r="L688" s="10"/>
      <c r="M688" s="10"/>
      <c r="N688" s="10"/>
      <c r="O688" s="10"/>
      <c r="P688" s="10"/>
      <c r="Q688" s="10"/>
      <c r="R688" s="10"/>
      <c r="S688" s="10"/>
      <c r="T688" s="10"/>
      <c r="U688" s="10"/>
      <c r="V688" s="10"/>
      <c r="W688" s="10"/>
      <c r="X688" s="10"/>
      <c r="Y688" s="10"/>
      <c r="Z688" s="10"/>
      <c r="AA688" s="10"/>
    </row>
    <row r="689" spans="1:27" ht="12.75" customHeight="1" x14ac:dyDescent="0.15">
      <c r="A689" s="10"/>
      <c r="B689" s="10"/>
      <c r="C689" s="10"/>
      <c r="D689" s="10"/>
      <c r="E689" s="10"/>
      <c r="F689" s="10"/>
      <c r="G689" s="10"/>
      <c r="H689" s="10"/>
      <c r="I689" s="10"/>
      <c r="J689" s="10"/>
      <c r="K689" s="10"/>
      <c r="L689" s="10"/>
      <c r="M689" s="10"/>
      <c r="N689" s="10"/>
      <c r="O689" s="10"/>
      <c r="P689" s="10"/>
      <c r="Q689" s="10"/>
      <c r="R689" s="10"/>
      <c r="S689" s="10"/>
      <c r="T689" s="10"/>
      <c r="U689" s="10"/>
      <c r="V689" s="10"/>
      <c r="W689" s="10"/>
      <c r="X689" s="10"/>
      <c r="Y689" s="10"/>
      <c r="Z689" s="10"/>
      <c r="AA689" s="10"/>
    </row>
    <row r="690" spans="1:27" ht="12.75" customHeight="1" x14ac:dyDescent="0.15">
      <c r="A690" s="10"/>
      <c r="B690" s="10"/>
      <c r="C690" s="10"/>
      <c r="D690" s="10"/>
      <c r="E690" s="10"/>
      <c r="F690" s="10"/>
      <c r="G690" s="10"/>
      <c r="H690" s="10"/>
      <c r="I690" s="10"/>
      <c r="J690" s="10"/>
      <c r="K690" s="10"/>
      <c r="L690" s="10"/>
      <c r="M690" s="10"/>
      <c r="N690" s="10"/>
      <c r="O690" s="10"/>
      <c r="P690" s="10"/>
      <c r="Q690" s="10"/>
      <c r="R690" s="10"/>
      <c r="S690" s="10"/>
      <c r="T690" s="10"/>
      <c r="U690" s="10"/>
      <c r="V690" s="10"/>
      <c r="W690" s="10"/>
      <c r="X690" s="10"/>
      <c r="Y690" s="10"/>
      <c r="Z690" s="10"/>
      <c r="AA690" s="10"/>
    </row>
    <row r="691" spans="1:27" ht="12.75" customHeight="1" x14ac:dyDescent="0.15">
      <c r="A691" s="10"/>
      <c r="B691" s="10"/>
      <c r="C691" s="10"/>
      <c r="D691" s="10"/>
      <c r="E691" s="10"/>
      <c r="F691" s="10"/>
      <c r="G691" s="10"/>
      <c r="H691" s="10"/>
      <c r="I691" s="10"/>
      <c r="J691" s="10"/>
      <c r="K691" s="10"/>
      <c r="L691" s="10"/>
      <c r="M691" s="10"/>
      <c r="N691" s="10"/>
      <c r="O691" s="10"/>
      <c r="P691" s="10"/>
      <c r="Q691" s="10"/>
      <c r="R691" s="10"/>
      <c r="S691" s="10"/>
      <c r="T691" s="10"/>
      <c r="U691" s="10"/>
      <c r="V691" s="10"/>
      <c r="W691" s="10"/>
      <c r="X691" s="10"/>
      <c r="Y691" s="10"/>
      <c r="Z691" s="10"/>
      <c r="AA691" s="10"/>
    </row>
    <row r="692" spans="1:27" ht="12.75" customHeight="1" x14ac:dyDescent="0.15">
      <c r="A692" s="10"/>
      <c r="B692" s="10"/>
      <c r="C692" s="10"/>
      <c r="D692" s="10"/>
      <c r="E692" s="10"/>
      <c r="F692" s="10"/>
      <c r="G692" s="10"/>
      <c r="H692" s="10"/>
      <c r="I692" s="10"/>
      <c r="J692" s="10"/>
      <c r="K692" s="10"/>
      <c r="L692" s="10"/>
      <c r="M692" s="10"/>
      <c r="N692" s="10"/>
      <c r="O692" s="10"/>
      <c r="P692" s="10"/>
      <c r="Q692" s="10"/>
      <c r="R692" s="10"/>
      <c r="S692" s="10"/>
      <c r="T692" s="10"/>
      <c r="U692" s="10"/>
      <c r="V692" s="10"/>
      <c r="W692" s="10"/>
      <c r="X692" s="10"/>
      <c r="Y692" s="10"/>
      <c r="Z692" s="10"/>
      <c r="AA692" s="10"/>
    </row>
    <row r="693" spans="1:27" ht="12.75" customHeight="1" x14ac:dyDescent="0.15">
      <c r="A693" s="10"/>
      <c r="B693" s="10"/>
      <c r="C693" s="10"/>
      <c r="D693" s="10"/>
      <c r="E693" s="10"/>
      <c r="F693" s="10"/>
      <c r="G693" s="10"/>
      <c r="H693" s="10"/>
      <c r="I693" s="10"/>
      <c r="J693" s="10"/>
      <c r="K693" s="10"/>
      <c r="L693" s="10"/>
      <c r="M693" s="10"/>
      <c r="N693" s="10"/>
      <c r="O693" s="10"/>
      <c r="P693" s="10"/>
      <c r="Q693" s="10"/>
      <c r="R693" s="10"/>
      <c r="S693" s="10"/>
      <c r="T693" s="10"/>
      <c r="U693" s="10"/>
      <c r="V693" s="10"/>
      <c r="W693" s="10"/>
      <c r="X693" s="10"/>
      <c r="Y693" s="10"/>
      <c r="Z693" s="10"/>
      <c r="AA693" s="10"/>
    </row>
    <row r="694" spans="1:27" ht="12.75" customHeight="1" x14ac:dyDescent="0.15">
      <c r="A694" s="10"/>
      <c r="B694" s="10"/>
      <c r="C694" s="10"/>
      <c r="D694" s="10"/>
      <c r="E694" s="10"/>
      <c r="F694" s="10"/>
      <c r="G694" s="10"/>
      <c r="H694" s="10"/>
      <c r="I694" s="10"/>
      <c r="J694" s="10"/>
      <c r="K694" s="10"/>
      <c r="L694" s="10"/>
      <c r="M694" s="10"/>
      <c r="N694" s="10"/>
      <c r="O694" s="10"/>
      <c r="P694" s="10"/>
      <c r="Q694" s="10"/>
      <c r="R694" s="10"/>
      <c r="S694" s="10"/>
      <c r="T694" s="10"/>
      <c r="U694" s="10"/>
      <c r="V694" s="10"/>
      <c r="W694" s="10"/>
      <c r="X694" s="10"/>
      <c r="Y694" s="10"/>
      <c r="Z694" s="10"/>
      <c r="AA694" s="10"/>
    </row>
    <row r="695" spans="1:27" ht="12.75" customHeight="1" x14ac:dyDescent="0.15">
      <c r="A695" s="10"/>
      <c r="B695" s="10"/>
      <c r="C695" s="10"/>
      <c r="D695" s="10"/>
      <c r="E695" s="10"/>
      <c r="F695" s="10"/>
      <c r="G695" s="10"/>
      <c r="H695" s="10"/>
      <c r="I695" s="10"/>
      <c r="J695" s="10"/>
      <c r="K695" s="10"/>
      <c r="L695" s="10"/>
      <c r="M695" s="10"/>
      <c r="N695" s="10"/>
      <c r="O695" s="10"/>
      <c r="P695" s="10"/>
      <c r="Q695" s="10"/>
      <c r="R695" s="10"/>
      <c r="S695" s="10"/>
      <c r="T695" s="10"/>
      <c r="U695" s="10"/>
      <c r="V695" s="10"/>
      <c r="W695" s="10"/>
      <c r="X695" s="10"/>
      <c r="Y695" s="10"/>
      <c r="Z695" s="10"/>
      <c r="AA695" s="10"/>
    </row>
    <row r="696" spans="1:27" ht="12.75" customHeight="1" x14ac:dyDescent="0.15">
      <c r="A696" s="10"/>
      <c r="B696" s="10"/>
      <c r="C696" s="10"/>
      <c r="D696" s="10"/>
      <c r="E696" s="10"/>
      <c r="F696" s="10"/>
      <c r="G696" s="10"/>
      <c r="H696" s="10"/>
      <c r="I696" s="10"/>
      <c r="J696" s="10"/>
      <c r="K696" s="10"/>
      <c r="L696" s="10"/>
      <c r="M696" s="10"/>
      <c r="N696" s="10"/>
      <c r="O696" s="10"/>
      <c r="P696" s="10"/>
      <c r="Q696" s="10"/>
      <c r="R696" s="10"/>
      <c r="S696" s="10"/>
      <c r="T696" s="10"/>
      <c r="U696" s="10"/>
      <c r="V696" s="10"/>
      <c r="W696" s="10"/>
      <c r="X696" s="10"/>
      <c r="Y696" s="10"/>
      <c r="Z696" s="10"/>
      <c r="AA696" s="10"/>
    </row>
    <row r="697" spans="1:27" ht="12.75" customHeight="1" x14ac:dyDescent="0.15">
      <c r="A697" s="10"/>
      <c r="B697" s="10"/>
      <c r="C697" s="10"/>
      <c r="D697" s="10"/>
      <c r="E697" s="10"/>
      <c r="F697" s="10"/>
      <c r="G697" s="10"/>
      <c r="H697" s="10"/>
      <c r="I697" s="10"/>
      <c r="J697" s="10"/>
      <c r="K697" s="10"/>
      <c r="L697" s="10"/>
      <c r="M697" s="10"/>
      <c r="N697" s="10"/>
      <c r="O697" s="10"/>
      <c r="P697" s="10"/>
      <c r="Q697" s="10"/>
      <c r="R697" s="10"/>
      <c r="S697" s="10"/>
      <c r="T697" s="10"/>
      <c r="U697" s="10"/>
      <c r="V697" s="10"/>
      <c r="W697" s="10"/>
      <c r="X697" s="10"/>
      <c r="Y697" s="10"/>
      <c r="Z697" s="10"/>
      <c r="AA697" s="10"/>
    </row>
    <row r="698" spans="1:27" ht="12.75" customHeight="1" x14ac:dyDescent="0.15">
      <c r="A698" s="10"/>
      <c r="B698" s="10"/>
      <c r="C698" s="10"/>
      <c r="D698" s="10"/>
      <c r="E698" s="10"/>
      <c r="F698" s="10"/>
      <c r="G698" s="10"/>
      <c r="H698" s="10"/>
      <c r="I698" s="10"/>
      <c r="J698" s="10"/>
      <c r="K698" s="10"/>
      <c r="L698" s="10"/>
      <c r="M698" s="10"/>
      <c r="N698" s="10"/>
      <c r="O698" s="10"/>
      <c r="P698" s="10"/>
      <c r="Q698" s="10"/>
      <c r="R698" s="10"/>
      <c r="S698" s="10"/>
      <c r="T698" s="10"/>
      <c r="U698" s="10"/>
      <c r="V698" s="10"/>
      <c r="W698" s="10"/>
      <c r="X698" s="10"/>
      <c r="Y698" s="10"/>
      <c r="Z698" s="10"/>
      <c r="AA698" s="10"/>
    </row>
    <row r="699" spans="1:27" ht="12.75" customHeight="1" x14ac:dyDescent="0.15">
      <c r="A699" s="10"/>
      <c r="B699" s="10"/>
      <c r="C699" s="10"/>
      <c r="D699" s="10"/>
      <c r="E699" s="10"/>
      <c r="F699" s="10"/>
      <c r="G699" s="10"/>
      <c r="H699" s="10"/>
      <c r="I699" s="10"/>
      <c r="J699" s="10"/>
      <c r="K699" s="10"/>
      <c r="L699" s="10"/>
      <c r="M699" s="10"/>
      <c r="N699" s="10"/>
      <c r="O699" s="10"/>
      <c r="P699" s="10"/>
      <c r="Q699" s="10"/>
      <c r="R699" s="10"/>
      <c r="S699" s="10"/>
      <c r="T699" s="10"/>
      <c r="U699" s="10"/>
      <c r="V699" s="10"/>
      <c r="W699" s="10"/>
      <c r="X699" s="10"/>
      <c r="Y699" s="10"/>
      <c r="Z699" s="10"/>
      <c r="AA699" s="10"/>
    </row>
    <row r="700" spans="1:27" ht="12.75" customHeight="1" x14ac:dyDescent="0.15">
      <c r="A700" s="10"/>
      <c r="B700" s="10"/>
      <c r="C700" s="10"/>
      <c r="D700" s="10"/>
      <c r="E700" s="10"/>
      <c r="F700" s="10"/>
      <c r="G700" s="10"/>
      <c r="H700" s="10"/>
      <c r="I700" s="10"/>
      <c r="J700" s="10"/>
      <c r="K700" s="10"/>
      <c r="L700" s="10"/>
      <c r="M700" s="10"/>
      <c r="N700" s="10"/>
      <c r="O700" s="10"/>
      <c r="P700" s="10"/>
      <c r="Q700" s="10"/>
      <c r="R700" s="10"/>
      <c r="S700" s="10"/>
      <c r="T700" s="10"/>
      <c r="U700" s="10"/>
      <c r="V700" s="10"/>
      <c r="W700" s="10"/>
      <c r="X700" s="10"/>
      <c r="Y700" s="10"/>
      <c r="Z700" s="10"/>
      <c r="AA700" s="10"/>
    </row>
    <row r="701" spans="1:27" ht="12.75" customHeight="1" x14ac:dyDescent="0.15">
      <c r="A701" s="10"/>
      <c r="B701" s="10"/>
      <c r="C701" s="10"/>
      <c r="D701" s="10"/>
      <c r="E701" s="10"/>
      <c r="F701" s="10"/>
      <c r="G701" s="10"/>
      <c r="H701" s="10"/>
      <c r="I701" s="10"/>
      <c r="J701" s="10"/>
      <c r="K701" s="10"/>
      <c r="L701" s="10"/>
      <c r="M701" s="10"/>
      <c r="N701" s="10"/>
      <c r="O701" s="10"/>
      <c r="P701" s="10"/>
      <c r="Q701" s="10"/>
      <c r="R701" s="10"/>
      <c r="S701" s="10"/>
      <c r="T701" s="10"/>
      <c r="U701" s="10"/>
      <c r="V701" s="10"/>
      <c r="W701" s="10"/>
      <c r="X701" s="10"/>
      <c r="Y701" s="10"/>
      <c r="Z701" s="10"/>
      <c r="AA701" s="10"/>
    </row>
    <row r="702" spans="1:27" ht="12.75" customHeight="1" x14ac:dyDescent="0.15">
      <c r="A702" s="10"/>
      <c r="B702" s="10"/>
      <c r="C702" s="10"/>
      <c r="D702" s="10"/>
      <c r="E702" s="10"/>
      <c r="F702" s="10"/>
      <c r="G702" s="10"/>
      <c r="H702" s="10"/>
      <c r="I702" s="10"/>
      <c r="J702" s="10"/>
      <c r="K702" s="10"/>
      <c r="L702" s="10"/>
      <c r="M702" s="10"/>
      <c r="N702" s="10"/>
      <c r="O702" s="10"/>
      <c r="P702" s="10"/>
      <c r="Q702" s="10"/>
      <c r="R702" s="10"/>
      <c r="S702" s="10"/>
      <c r="T702" s="10"/>
      <c r="U702" s="10"/>
      <c r="V702" s="10"/>
      <c r="W702" s="10"/>
      <c r="X702" s="10"/>
      <c r="Y702" s="10"/>
      <c r="Z702" s="10"/>
      <c r="AA702" s="10"/>
    </row>
    <row r="703" spans="1:27" ht="12.75" customHeight="1" x14ac:dyDescent="0.15">
      <c r="A703" s="10"/>
      <c r="B703" s="10"/>
      <c r="C703" s="10"/>
      <c r="D703" s="10"/>
      <c r="E703" s="10"/>
      <c r="F703" s="10"/>
      <c r="G703" s="10"/>
      <c r="H703" s="10"/>
      <c r="I703" s="10"/>
      <c r="J703" s="10"/>
      <c r="K703" s="10"/>
      <c r="L703" s="10"/>
      <c r="M703" s="10"/>
      <c r="N703" s="10"/>
      <c r="O703" s="10"/>
      <c r="P703" s="10"/>
      <c r="Q703" s="10"/>
      <c r="R703" s="10"/>
      <c r="S703" s="10"/>
      <c r="T703" s="10"/>
      <c r="U703" s="10"/>
      <c r="V703" s="10"/>
      <c r="W703" s="10"/>
      <c r="X703" s="10"/>
      <c r="Y703" s="10"/>
      <c r="Z703" s="10"/>
      <c r="AA703" s="10"/>
    </row>
    <row r="704" spans="1:27" ht="12.75" customHeight="1" x14ac:dyDescent="0.15">
      <c r="A704" s="10"/>
      <c r="B704" s="10"/>
      <c r="C704" s="10"/>
      <c r="D704" s="10"/>
      <c r="E704" s="10"/>
      <c r="F704" s="10"/>
      <c r="G704" s="10"/>
      <c r="H704" s="10"/>
      <c r="I704" s="10"/>
      <c r="J704" s="10"/>
      <c r="K704" s="10"/>
      <c r="L704" s="10"/>
      <c r="M704" s="10"/>
      <c r="N704" s="10"/>
      <c r="O704" s="10"/>
      <c r="P704" s="10"/>
      <c r="Q704" s="10"/>
      <c r="R704" s="10"/>
      <c r="S704" s="10"/>
      <c r="T704" s="10"/>
      <c r="U704" s="10"/>
      <c r="V704" s="10"/>
      <c r="W704" s="10"/>
      <c r="X704" s="10"/>
      <c r="Y704" s="10"/>
      <c r="Z704" s="10"/>
      <c r="AA704" s="10"/>
    </row>
    <row r="705" spans="1:27" ht="12.75" customHeight="1" x14ac:dyDescent="0.15">
      <c r="A705" s="10"/>
      <c r="B705" s="10"/>
      <c r="C705" s="10"/>
      <c r="D705" s="10"/>
      <c r="E705" s="10"/>
      <c r="F705" s="10"/>
      <c r="G705" s="10"/>
      <c r="H705" s="10"/>
      <c r="I705" s="10"/>
      <c r="J705" s="10"/>
      <c r="K705" s="10"/>
      <c r="L705" s="10"/>
      <c r="M705" s="10"/>
      <c r="N705" s="10"/>
      <c r="O705" s="10"/>
      <c r="P705" s="10"/>
      <c r="Q705" s="10"/>
      <c r="R705" s="10"/>
      <c r="S705" s="10"/>
      <c r="T705" s="10"/>
      <c r="U705" s="10"/>
      <c r="V705" s="10"/>
      <c r="W705" s="10"/>
      <c r="X705" s="10"/>
      <c r="Y705" s="10"/>
      <c r="Z705" s="10"/>
      <c r="AA705" s="10"/>
    </row>
    <row r="706" spans="1:27" ht="12.75" customHeight="1" x14ac:dyDescent="0.15">
      <c r="A706" s="10"/>
      <c r="B706" s="10"/>
      <c r="C706" s="10"/>
      <c r="D706" s="10"/>
      <c r="E706" s="10"/>
      <c r="F706" s="10"/>
      <c r="G706" s="10"/>
      <c r="H706" s="10"/>
      <c r="I706" s="10"/>
      <c r="J706" s="10"/>
      <c r="K706" s="10"/>
      <c r="L706" s="10"/>
      <c r="M706" s="10"/>
      <c r="N706" s="10"/>
      <c r="O706" s="10"/>
      <c r="P706" s="10"/>
      <c r="Q706" s="10"/>
      <c r="R706" s="10"/>
      <c r="S706" s="10"/>
      <c r="T706" s="10"/>
      <c r="U706" s="10"/>
      <c r="V706" s="10"/>
      <c r="W706" s="10"/>
      <c r="X706" s="10"/>
      <c r="Y706" s="10"/>
      <c r="Z706" s="10"/>
      <c r="AA706" s="10"/>
    </row>
    <row r="707" spans="1:27" ht="12.75" customHeight="1" x14ac:dyDescent="0.15">
      <c r="A707" s="10"/>
      <c r="B707" s="10"/>
      <c r="C707" s="10"/>
      <c r="D707" s="10"/>
      <c r="E707" s="10"/>
      <c r="F707" s="10"/>
      <c r="G707" s="10"/>
      <c r="H707" s="10"/>
      <c r="I707" s="10"/>
      <c r="J707" s="10"/>
      <c r="K707" s="10"/>
      <c r="L707" s="10"/>
      <c r="M707" s="10"/>
      <c r="N707" s="10"/>
      <c r="O707" s="10"/>
      <c r="P707" s="10"/>
      <c r="Q707" s="10"/>
      <c r="R707" s="10"/>
      <c r="S707" s="10"/>
      <c r="T707" s="10"/>
      <c r="U707" s="10"/>
      <c r="V707" s="10"/>
      <c r="W707" s="10"/>
      <c r="X707" s="10"/>
      <c r="Y707" s="10"/>
      <c r="Z707" s="10"/>
      <c r="AA707" s="10"/>
    </row>
    <row r="708" spans="1:27" ht="12.75" customHeight="1" x14ac:dyDescent="0.15">
      <c r="A708" s="10"/>
      <c r="B708" s="10"/>
      <c r="C708" s="10"/>
      <c r="D708" s="10"/>
      <c r="E708" s="10"/>
      <c r="F708" s="10"/>
      <c r="G708" s="10"/>
      <c r="H708" s="10"/>
      <c r="I708" s="10"/>
      <c r="J708" s="10"/>
      <c r="K708" s="10"/>
      <c r="L708" s="10"/>
      <c r="M708" s="10"/>
      <c r="N708" s="10"/>
      <c r="O708" s="10"/>
      <c r="P708" s="10"/>
      <c r="Q708" s="10"/>
      <c r="R708" s="10"/>
      <c r="S708" s="10"/>
      <c r="T708" s="10"/>
      <c r="U708" s="10"/>
      <c r="V708" s="10"/>
      <c r="W708" s="10"/>
      <c r="X708" s="10"/>
      <c r="Y708" s="10"/>
      <c r="Z708" s="10"/>
      <c r="AA708" s="10"/>
    </row>
    <row r="709" spans="1:27" ht="12.75" customHeight="1" x14ac:dyDescent="0.15">
      <c r="A709" s="10"/>
      <c r="B709" s="10"/>
      <c r="C709" s="10"/>
      <c r="D709" s="10"/>
      <c r="E709" s="10"/>
      <c r="F709" s="10"/>
      <c r="G709" s="10"/>
      <c r="H709" s="10"/>
      <c r="I709" s="10"/>
      <c r="J709" s="10"/>
      <c r="K709" s="10"/>
      <c r="L709" s="10"/>
      <c r="M709" s="10"/>
      <c r="N709" s="10"/>
      <c r="O709" s="10"/>
      <c r="P709" s="10"/>
      <c r="Q709" s="10"/>
      <c r="R709" s="10"/>
      <c r="S709" s="10"/>
      <c r="T709" s="10"/>
      <c r="U709" s="10"/>
      <c r="V709" s="10"/>
      <c r="W709" s="10"/>
      <c r="X709" s="10"/>
      <c r="Y709" s="10"/>
      <c r="Z709" s="10"/>
      <c r="AA709" s="10"/>
    </row>
    <row r="710" spans="1:27" ht="12.75" customHeight="1" x14ac:dyDescent="0.15">
      <c r="A710" s="10"/>
      <c r="B710" s="10"/>
      <c r="C710" s="10"/>
      <c r="D710" s="10"/>
      <c r="E710" s="10"/>
      <c r="F710" s="10"/>
      <c r="G710" s="10"/>
      <c r="H710" s="10"/>
      <c r="I710" s="10"/>
      <c r="J710" s="10"/>
      <c r="K710" s="10"/>
      <c r="L710" s="10"/>
      <c r="M710" s="10"/>
      <c r="N710" s="10"/>
      <c r="O710" s="10"/>
      <c r="P710" s="10"/>
      <c r="Q710" s="10"/>
      <c r="R710" s="10"/>
      <c r="S710" s="10"/>
      <c r="T710" s="10"/>
      <c r="U710" s="10"/>
      <c r="V710" s="10"/>
      <c r="W710" s="10"/>
      <c r="X710" s="10"/>
      <c r="Y710" s="10"/>
      <c r="Z710" s="10"/>
      <c r="AA710" s="10"/>
    </row>
    <row r="711" spans="1:27" ht="12.75" customHeight="1" x14ac:dyDescent="0.15">
      <c r="A711" s="10"/>
      <c r="B711" s="10"/>
      <c r="C711" s="10"/>
      <c r="D711" s="10"/>
      <c r="E711" s="10"/>
      <c r="F711" s="10"/>
      <c r="G711" s="10"/>
      <c r="H711" s="10"/>
      <c r="I711" s="10"/>
      <c r="J711" s="10"/>
      <c r="K711" s="10"/>
      <c r="L711" s="10"/>
      <c r="M711" s="10"/>
      <c r="N711" s="10"/>
      <c r="O711" s="10"/>
      <c r="P711" s="10"/>
      <c r="Q711" s="10"/>
      <c r="R711" s="10"/>
      <c r="S711" s="10"/>
      <c r="T711" s="10"/>
      <c r="U711" s="10"/>
      <c r="V711" s="10"/>
      <c r="W711" s="10"/>
      <c r="X711" s="10"/>
      <c r="Y711" s="10"/>
      <c r="Z711" s="10"/>
      <c r="AA711" s="10"/>
    </row>
    <row r="712" spans="1:27" ht="12.75" customHeight="1" x14ac:dyDescent="0.15">
      <c r="A712" s="10"/>
      <c r="B712" s="10"/>
      <c r="C712" s="10"/>
      <c r="D712" s="10"/>
      <c r="E712" s="10"/>
      <c r="F712" s="10"/>
      <c r="G712" s="10"/>
      <c r="H712" s="10"/>
      <c r="I712" s="10"/>
      <c r="J712" s="10"/>
      <c r="K712" s="10"/>
      <c r="L712" s="10"/>
      <c r="M712" s="10"/>
      <c r="N712" s="10"/>
      <c r="O712" s="10"/>
      <c r="P712" s="10"/>
      <c r="Q712" s="10"/>
      <c r="R712" s="10"/>
      <c r="S712" s="10"/>
      <c r="T712" s="10"/>
      <c r="U712" s="10"/>
      <c r="V712" s="10"/>
      <c r="W712" s="10"/>
      <c r="X712" s="10"/>
      <c r="Y712" s="10"/>
      <c r="Z712" s="10"/>
      <c r="AA712" s="10"/>
    </row>
    <row r="713" spans="1:27" ht="12.75" customHeight="1" x14ac:dyDescent="0.15">
      <c r="A713" s="10"/>
      <c r="B713" s="10"/>
      <c r="C713" s="10"/>
      <c r="D713" s="10"/>
      <c r="E713" s="10"/>
      <c r="F713" s="10"/>
      <c r="G713" s="10"/>
      <c r="H713" s="10"/>
      <c r="I713" s="10"/>
      <c r="J713" s="10"/>
      <c r="K713" s="10"/>
      <c r="L713" s="10"/>
      <c r="M713" s="10"/>
      <c r="N713" s="10"/>
      <c r="O713" s="10"/>
      <c r="P713" s="10"/>
      <c r="Q713" s="10"/>
      <c r="R713" s="10"/>
      <c r="S713" s="10"/>
      <c r="T713" s="10"/>
      <c r="U713" s="10"/>
      <c r="V713" s="10"/>
      <c r="W713" s="10"/>
      <c r="X713" s="10"/>
      <c r="Y713" s="10"/>
      <c r="Z713" s="10"/>
      <c r="AA713" s="10"/>
    </row>
    <row r="714" spans="1:27" ht="12.75" customHeight="1" x14ac:dyDescent="0.15">
      <c r="A714" s="10"/>
      <c r="B714" s="10"/>
      <c r="C714" s="10"/>
      <c r="D714" s="10"/>
      <c r="E714" s="10"/>
      <c r="F714" s="10"/>
      <c r="G714" s="10"/>
      <c r="H714" s="10"/>
      <c r="I714" s="10"/>
      <c r="J714" s="10"/>
      <c r="K714" s="10"/>
      <c r="L714" s="10"/>
      <c r="M714" s="10"/>
      <c r="N714" s="10"/>
      <c r="O714" s="10"/>
      <c r="P714" s="10"/>
      <c r="Q714" s="10"/>
      <c r="R714" s="10"/>
      <c r="S714" s="10"/>
      <c r="T714" s="10"/>
      <c r="U714" s="10"/>
      <c r="V714" s="10"/>
      <c r="W714" s="10"/>
      <c r="X714" s="10"/>
      <c r="Y714" s="10"/>
      <c r="Z714" s="10"/>
      <c r="AA714" s="10"/>
    </row>
    <row r="715" spans="1:27" ht="12.75" customHeight="1" x14ac:dyDescent="0.15">
      <c r="A715" s="10"/>
      <c r="B715" s="10"/>
      <c r="C715" s="10"/>
      <c r="D715" s="10"/>
      <c r="E715" s="10"/>
      <c r="F715" s="10"/>
      <c r="G715" s="10"/>
      <c r="H715" s="10"/>
      <c r="I715" s="10"/>
      <c r="J715" s="10"/>
      <c r="K715" s="10"/>
      <c r="L715" s="10"/>
      <c r="M715" s="10"/>
      <c r="N715" s="10"/>
      <c r="O715" s="10"/>
      <c r="P715" s="10"/>
      <c r="Q715" s="10"/>
      <c r="R715" s="10"/>
      <c r="S715" s="10"/>
      <c r="T715" s="10"/>
      <c r="U715" s="10"/>
      <c r="V715" s="10"/>
      <c r="W715" s="10"/>
      <c r="X715" s="10"/>
      <c r="Y715" s="10"/>
      <c r="Z715" s="10"/>
      <c r="AA715" s="10"/>
    </row>
    <row r="716" spans="1:27" ht="12.75" customHeight="1" x14ac:dyDescent="0.15">
      <c r="A716" s="10"/>
      <c r="B716" s="10"/>
      <c r="C716" s="10"/>
      <c r="D716" s="10"/>
      <c r="E716" s="10"/>
      <c r="F716" s="10"/>
      <c r="G716" s="10"/>
      <c r="H716" s="10"/>
      <c r="I716" s="10"/>
      <c r="J716" s="10"/>
      <c r="K716" s="10"/>
      <c r="L716" s="10"/>
      <c r="M716" s="10"/>
      <c r="N716" s="10"/>
      <c r="O716" s="10"/>
      <c r="P716" s="10"/>
      <c r="Q716" s="10"/>
      <c r="R716" s="10"/>
      <c r="S716" s="10"/>
      <c r="T716" s="10"/>
      <c r="U716" s="10"/>
      <c r="V716" s="10"/>
      <c r="W716" s="10"/>
      <c r="X716" s="10"/>
      <c r="Y716" s="10"/>
      <c r="Z716" s="10"/>
      <c r="AA716" s="10"/>
    </row>
    <row r="717" spans="1:27" ht="12.75" customHeight="1" x14ac:dyDescent="0.15">
      <c r="A717" s="10"/>
      <c r="B717" s="10"/>
      <c r="C717" s="10"/>
      <c r="D717" s="10"/>
      <c r="E717" s="10"/>
      <c r="F717" s="10"/>
      <c r="G717" s="10"/>
      <c r="H717" s="10"/>
      <c r="I717" s="10"/>
      <c r="J717" s="10"/>
      <c r="K717" s="10"/>
      <c r="L717" s="10"/>
      <c r="M717" s="10"/>
      <c r="N717" s="10"/>
      <c r="O717" s="10"/>
      <c r="P717" s="10"/>
      <c r="Q717" s="10"/>
      <c r="R717" s="10"/>
      <c r="S717" s="10"/>
      <c r="T717" s="10"/>
      <c r="U717" s="10"/>
      <c r="V717" s="10"/>
      <c r="W717" s="10"/>
      <c r="X717" s="10"/>
      <c r="Y717" s="10"/>
      <c r="Z717" s="10"/>
      <c r="AA717" s="10"/>
    </row>
    <row r="718" spans="1:27" ht="12.75" customHeight="1" x14ac:dyDescent="0.15">
      <c r="A718" s="10"/>
      <c r="B718" s="10"/>
      <c r="C718" s="10"/>
      <c r="D718" s="10"/>
      <c r="E718" s="10"/>
      <c r="F718" s="10"/>
      <c r="G718" s="10"/>
      <c r="H718" s="10"/>
      <c r="I718" s="10"/>
      <c r="J718" s="10"/>
      <c r="K718" s="10"/>
      <c r="L718" s="10"/>
      <c r="M718" s="10"/>
      <c r="N718" s="10"/>
      <c r="O718" s="10"/>
      <c r="P718" s="10"/>
      <c r="Q718" s="10"/>
      <c r="R718" s="10"/>
      <c r="S718" s="10"/>
      <c r="T718" s="10"/>
      <c r="U718" s="10"/>
      <c r="V718" s="10"/>
      <c r="W718" s="10"/>
      <c r="X718" s="10"/>
      <c r="Y718" s="10"/>
      <c r="Z718" s="10"/>
      <c r="AA718" s="10"/>
    </row>
    <row r="719" spans="1:27" ht="12.75" customHeight="1" x14ac:dyDescent="0.15">
      <c r="A719" s="10"/>
      <c r="B719" s="10"/>
      <c r="C719" s="10"/>
      <c r="D719" s="10"/>
      <c r="E719" s="10"/>
      <c r="F719" s="10"/>
      <c r="G719" s="10"/>
      <c r="H719" s="10"/>
      <c r="I719" s="10"/>
      <c r="J719" s="10"/>
      <c r="K719" s="10"/>
      <c r="L719" s="10"/>
      <c r="M719" s="10"/>
      <c r="N719" s="10"/>
      <c r="O719" s="10"/>
      <c r="P719" s="10"/>
      <c r="Q719" s="10"/>
      <c r="R719" s="10"/>
      <c r="S719" s="10"/>
      <c r="T719" s="10"/>
      <c r="U719" s="10"/>
      <c r="V719" s="10"/>
      <c r="W719" s="10"/>
      <c r="X719" s="10"/>
      <c r="Y719" s="10"/>
      <c r="Z719" s="10"/>
      <c r="AA719" s="10"/>
    </row>
    <row r="720" spans="1:27" ht="12.75" customHeight="1" x14ac:dyDescent="0.15">
      <c r="A720" s="10"/>
      <c r="B720" s="10"/>
      <c r="C720" s="10"/>
      <c r="D720" s="10"/>
      <c r="E720" s="10"/>
      <c r="F720" s="10"/>
      <c r="G720" s="10"/>
      <c r="H720" s="10"/>
      <c r="I720" s="10"/>
      <c r="J720" s="10"/>
      <c r="K720" s="10"/>
      <c r="L720" s="10"/>
      <c r="M720" s="10"/>
      <c r="N720" s="10"/>
      <c r="O720" s="10"/>
      <c r="P720" s="10"/>
      <c r="Q720" s="10"/>
      <c r="R720" s="10"/>
      <c r="S720" s="10"/>
      <c r="T720" s="10"/>
      <c r="U720" s="10"/>
      <c r="V720" s="10"/>
      <c r="W720" s="10"/>
      <c r="X720" s="10"/>
      <c r="Y720" s="10"/>
      <c r="Z720" s="10"/>
      <c r="AA720" s="10"/>
    </row>
    <row r="721" spans="1:27" ht="12.75" customHeight="1" x14ac:dyDescent="0.15">
      <c r="A721" s="10"/>
      <c r="B721" s="10"/>
      <c r="C721" s="10"/>
      <c r="D721" s="10"/>
      <c r="E721" s="10"/>
      <c r="F721" s="10"/>
      <c r="G721" s="10"/>
      <c r="H721" s="10"/>
      <c r="I721" s="10"/>
      <c r="J721" s="10"/>
      <c r="K721" s="10"/>
      <c r="L721" s="10"/>
      <c r="M721" s="10"/>
      <c r="N721" s="10"/>
      <c r="O721" s="10"/>
      <c r="P721" s="10"/>
      <c r="Q721" s="10"/>
      <c r="R721" s="10"/>
      <c r="S721" s="10"/>
      <c r="T721" s="10"/>
      <c r="U721" s="10"/>
      <c r="V721" s="10"/>
      <c r="W721" s="10"/>
      <c r="X721" s="10"/>
      <c r="Y721" s="10"/>
      <c r="Z721" s="10"/>
      <c r="AA721" s="10"/>
    </row>
    <row r="722" spans="1:27" ht="12.75" customHeight="1" x14ac:dyDescent="0.15">
      <c r="A722" s="10"/>
      <c r="B722" s="10"/>
      <c r="C722" s="10"/>
      <c r="D722" s="10"/>
      <c r="E722" s="10"/>
      <c r="F722" s="10"/>
      <c r="G722" s="10"/>
      <c r="H722" s="10"/>
      <c r="I722" s="10"/>
      <c r="J722" s="10"/>
      <c r="K722" s="10"/>
      <c r="L722" s="10"/>
      <c r="M722" s="10"/>
      <c r="N722" s="10"/>
      <c r="O722" s="10"/>
      <c r="P722" s="10"/>
      <c r="Q722" s="10"/>
      <c r="R722" s="10"/>
      <c r="S722" s="10"/>
      <c r="T722" s="10"/>
      <c r="U722" s="10"/>
      <c r="V722" s="10"/>
      <c r="W722" s="10"/>
      <c r="X722" s="10"/>
      <c r="Y722" s="10"/>
      <c r="Z722" s="10"/>
      <c r="AA722" s="10"/>
    </row>
    <row r="723" spans="1:27" ht="12.75" customHeight="1" x14ac:dyDescent="0.15">
      <c r="A723" s="10"/>
      <c r="B723" s="10"/>
      <c r="C723" s="10"/>
      <c r="D723" s="10"/>
      <c r="E723" s="10"/>
      <c r="F723" s="10"/>
      <c r="G723" s="10"/>
      <c r="H723" s="10"/>
      <c r="I723" s="10"/>
      <c r="J723" s="10"/>
      <c r="K723" s="10"/>
      <c r="L723" s="10"/>
      <c r="M723" s="10"/>
      <c r="N723" s="10"/>
      <c r="O723" s="10"/>
      <c r="P723" s="10"/>
      <c r="Q723" s="10"/>
      <c r="R723" s="10"/>
      <c r="S723" s="10"/>
      <c r="T723" s="10"/>
      <c r="U723" s="10"/>
      <c r="V723" s="10"/>
      <c r="W723" s="10"/>
      <c r="X723" s="10"/>
      <c r="Y723" s="10"/>
      <c r="Z723" s="10"/>
      <c r="AA723" s="10"/>
    </row>
    <row r="724" spans="1:27" ht="12.75" customHeight="1" x14ac:dyDescent="0.15">
      <c r="A724" s="10"/>
      <c r="B724" s="10"/>
      <c r="C724" s="10"/>
      <c r="D724" s="10"/>
      <c r="E724" s="10"/>
      <c r="F724" s="10"/>
      <c r="G724" s="10"/>
      <c r="H724" s="10"/>
      <c r="I724" s="10"/>
      <c r="J724" s="10"/>
      <c r="K724" s="10"/>
      <c r="L724" s="10"/>
      <c r="M724" s="10"/>
      <c r="N724" s="10"/>
      <c r="O724" s="10"/>
      <c r="P724" s="10"/>
      <c r="Q724" s="10"/>
      <c r="R724" s="10"/>
      <c r="S724" s="10"/>
      <c r="T724" s="10"/>
      <c r="U724" s="10"/>
      <c r="V724" s="10"/>
      <c r="W724" s="10"/>
      <c r="X724" s="10"/>
      <c r="Y724" s="10"/>
      <c r="Z724" s="10"/>
      <c r="AA724" s="10"/>
    </row>
    <row r="725" spans="1:27" ht="12.75" customHeight="1" x14ac:dyDescent="0.15">
      <c r="A725" s="10"/>
      <c r="B725" s="10"/>
      <c r="C725" s="10"/>
      <c r="D725" s="10"/>
      <c r="E725" s="10"/>
      <c r="F725" s="10"/>
      <c r="G725" s="10"/>
      <c r="H725" s="10"/>
      <c r="I725" s="10"/>
      <c r="J725" s="10"/>
      <c r="K725" s="10"/>
      <c r="L725" s="10"/>
      <c r="M725" s="10"/>
      <c r="N725" s="10"/>
      <c r="O725" s="10"/>
      <c r="P725" s="10"/>
      <c r="Q725" s="10"/>
      <c r="R725" s="10"/>
      <c r="S725" s="10"/>
      <c r="T725" s="10"/>
      <c r="U725" s="10"/>
      <c r="V725" s="10"/>
      <c r="W725" s="10"/>
      <c r="X725" s="10"/>
      <c r="Y725" s="10"/>
      <c r="Z725" s="10"/>
      <c r="AA725" s="10"/>
    </row>
    <row r="726" spans="1:27" ht="12.75" customHeight="1" x14ac:dyDescent="0.15">
      <c r="A726" s="10"/>
      <c r="B726" s="10"/>
      <c r="C726" s="10"/>
      <c r="D726" s="10"/>
      <c r="E726" s="10"/>
      <c r="F726" s="10"/>
      <c r="G726" s="10"/>
      <c r="H726" s="10"/>
      <c r="I726" s="10"/>
      <c r="J726" s="10"/>
      <c r="K726" s="10"/>
      <c r="L726" s="10"/>
      <c r="M726" s="10"/>
      <c r="N726" s="10"/>
      <c r="O726" s="10"/>
      <c r="P726" s="10"/>
      <c r="Q726" s="10"/>
      <c r="R726" s="10"/>
      <c r="S726" s="10"/>
      <c r="T726" s="10"/>
      <c r="U726" s="10"/>
      <c r="V726" s="10"/>
      <c r="W726" s="10"/>
      <c r="X726" s="10"/>
      <c r="Y726" s="10"/>
      <c r="Z726" s="10"/>
      <c r="AA726" s="10"/>
    </row>
    <row r="727" spans="1:27" ht="12.75" customHeight="1" x14ac:dyDescent="0.15">
      <c r="A727" s="10"/>
      <c r="B727" s="10"/>
      <c r="C727" s="10"/>
      <c r="D727" s="10"/>
      <c r="E727" s="10"/>
      <c r="F727" s="10"/>
      <c r="G727" s="10"/>
      <c r="H727" s="10"/>
      <c r="I727" s="10"/>
      <c r="J727" s="10"/>
      <c r="K727" s="10"/>
      <c r="L727" s="10"/>
      <c r="M727" s="10"/>
      <c r="N727" s="10"/>
      <c r="O727" s="10"/>
      <c r="P727" s="10"/>
      <c r="Q727" s="10"/>
      <c r="R727" s="10"/>
      <c r="S727" s="10"/>
      <c r="T727" s="10"/>
      <c r="U727" s="10"/>
      <c r="V727" s="10"/>
      <c r="W727" s="10"/>
      <c r="X727" s="10"/>
      <c r="Y727" s="10"/>
      <c r="Z727" s="10"/>
      <c r="AA727" s="10"/>
    </row>
    <row r="728" spans="1:27" ht="12.75" customHeight="1" x14ac:dyDescent="0.15">
      <c r="A728" s="10"/>
      <c r="B728" s="10"/>
      <c r="C728" s="10"/>
      <c r="D728" s="10"/>
      <c r="E728" s="10"/>
      <c r="F728" s="10"/>
      <c r="G728" s="10"/>
      <c r="H728" s="10"/>
      <c r="I728" s="10"/>
      <c r="J728" s="10"/>
      <c r="K728" s="10"/>
      <c r="L728" s="10"/>
      <c r="M728" s="10"/>
      <c r="N728" s="10"/>
      <c r="O728" s="10"/>
      <c r="P728" s="10"/>
      <c r="Q728" s="10"/>
      <c r="R728" s="10"/>
      <c r="S728" s="10"/>
      <c r="T728" s="10"/>
      <c r="U728" s="10"/>
      <c r="V728" s="10"/>
      <c r="W728" s="10"/>
      <c r="X728" s="10"/>
      <c r="Y728" s="10"/>
      <c r="Z728" s="10"/>
      <c r="AA728" s="10"/>
    </row>
    <row r="729" spans="1:27" ht="12.75" customHeight="1" x14ac:dyDescent="0.15">
      <c r="A729" s="10"/>
      <c r="B729" s="10"/>
      <c r="C729" s="10"/>
      <c r="D729" s="10"/>
      <c r="E729" s="10"/>
      <c r="F729" s="10"/>
      <c r="G729" s="10"/>
      <c r="H729" s="10"/>
      <c r="I729" s="10"/>
      <c r="J729" s="10"/>
      <c r="K729" s="10"/>
      <c r="L729" s="10"/>
      <c r="M729" s="10"/>
      <c r="N729" s="10"/>
      <c r="O729" s="10"/>
      <c r="P729" s="10"/>
      <c r="Q729" s="10"/>
      <c r="R729" s="10"/>
      <c r="S729" s="10"/>
      <c r="T729" s="10"/>
      <c r="U729" s="10"/>
      <c r="V729" s="10"/>
      <c r="W729" s="10"/>
      <c r="X729" s="10"/>
      <c r="Y729" s="10"/>
      <c r="Z729" s="10"/>
      <c r="AA729" s="10"/>
    </row>
    <row r="730" spans="1:27" ht="12.75" customHeight="1" x14ac:dyDescent="0.15">
      <c r="A730" s="10"/>
      <c r="B730" s="10"/>
      <c r="C730" s="10"/>
      <c r="D730" s="10"/>
      <c r="E730" s="10"/>
      <c r="F730" s="10"/>
      <c r="G730" s="10"/>
      <c r="H730" s="10"/>
      <c r="I730" s="10"/>
      <c r="J730" s="10"/>
      <c r="K730" s="10"/>
      <c r="L730" s="10"/>
      <c r="M730" s="10"/>
      <c r="N730" s="10"/>
      <c r="O730" s="10"/>
      <c r="P730" s="10"/>
      <c r="Q730" s="10"/>
      <c r="R730" s="10"/>
      <c r="S730" s="10"/>
      <c r="T730" s="10"/>
      <c r="U730" s="10"/>
      <c r="V730" s="10"/>
      <c r="W730" s="10"/>
      <c r="X730" s="10"/>
      <c r="Y730" s="10"/>
      <c r="Z730" s="10"/>
      <c r="AA730" s="10"/>
    </row>
    <row r="731" spans="1:27" ht="12.75" customHeight="1" x14ac:dyDescent="0.15">
      <c r="A731" s="10"/>
      <c r="B731" s="10"/>
      <c r="C731" s="10"/>
      <c r="D731" s="10"/>
      <c r="E731" s="10"/>
      <c r="F731" s="10"/>
      <c r="G731" s="10"/>
      <c r="H731" s="10"/>
      <c r="I731" s="10"/>
      <c r="J731" s="10"/>
      <c r="K731" s="10"/>
      <c r="L731" s="10"/>
      <c r="M731" s="10"/>
      <c r="N731" s="10"/>
      <c r="O731" s="10"/>
      <c r="P731" s="10"/>
      <c r="Q731" s="10"/>
      <c r="R731" s="10"/>
      <c r="S731" s="10"/>
      <c r="T731" s="10"/>
      <c r="U731" s="10"/>
      <c r="V731" s="10"/>
      <c r="W731" s="10"/>
      <c r="X731" s="10"/>
      <c r="Y731" s="10"/>
      <c r="Z731" s="10"/>
      <c r="AA731" s="10"/>
    </row>
    <row r="732" spans="1:27" ht="12.75" customHeight="1" x14ac:dyDescent="0.15">
      <c r="A732" s="10"/>
      <c r="B732" s="10"/>
      <c r="C732" s="10"/>
      <c r="D732" s="10"/>
      <c r="E732" s="10"/>
      <c r="F732" s="10"/>
      <c r="G732" s="10"/>
      <c r="H732" s="10"/>
      <c r="I732" s="10"/>
      <c r="J732" s="10"/>
      <c r="K732" s="10"/>
      <c r="L732" s="10"/>
      <c r="M732" s="10"/>
      <c r="N732" s="10"/>
      <c r="O732" s="10"/>
      <c r="P732" s="10"/>
      <c r="Q732" s="10"/>
      <c r="R732" s="10"/>
      <c r="S732" s="10"/>
      <c r="T732" s="10"/>
      <c r="U732" s="10"/>
      <c r="V732" s="10"/>
      <c r="W732" s="10"/>
      <c r="X732" s="10"/>
      <c r="Y732" s="10"/>
      <c r="Z732" s="10"/>
      <c r="AA732" s="10"/>
    </row>
    <row r="733" spans="1:27" ht="12.75" customHeight="1" x14ac:dyDescent="0.15">
      <c r="A733" s="10"/>
      <c r="B733" s="10"/>
      <c r="C733" s="10"/>
      <c r="D733" s="10"/>
      <c r="E733" s="10"/>
      <c r="F733" s="10"/>
      <c r="G733" s="10"/>
      <c r="H733" s="10"/>
      <c r="I733" s="10"/>
      <c r="J733" s="10"/>
      <c r="K733" s="10"/>
      <c r="L733" s="10"/>
      <c r="M733" s="10"/>
      <c r="N733" s="10"/>
      <c r="O733" s="10"/>
      <c r="P733" s="10"/>
      <c r="Q733" s="10"/>
      <c r="R733" s="10"/>
      <c r="S733" s="10"/>
      <c r="T733" s="10"/>
      <c r="U733" s="10"/>
      <c r="V733" s="10"/>
      <c r="W733" s="10"/>
      <c r="X733" s="10"/>
      <c r="Y733" s="10"/>
      <c r="Z733" s="10"/>
      <c r="AA733" s="10"/>
    </row>
    <row r="734" spans="1:27" ht="12.75" customHeight="1" x14ac:dyDescent="0.15">
      <c r="A734" s="10"/>
      <c r="B734" s="10"/>
      <c r="C734" s="10"/>
      <c r="D734" s="10"/>
      <c r="E734" s="10"/>
      <c r="F734" s="10"/>
      <c r="G734" s="10"/>
      <c r="H734" s="10"/>
      <c r="I734" s="10"/>
      <c r="J734" s="10"/>
      <c r="K734" s="10"/>
      <c r="L734" s="10"/>
      <c r="M734" s="10"/>
      <c r="N734" s="10"/>
      <c r="O734" s="10"/>
      <c r="P734" s="10"/>
      <c r="Q734" s="10"/>
      <c r="R734" s="10"/>
      <c r="S734" s="10"/>
      <c r="T734" s="10"/>
      <c r="U734" s="10"/>
      <c r="V734" s="10"/>
      <c r="W734" s="10"/>
      <c r="X734" s="10"/>
      <c r="Y734" s="10"/>
      <c r="Z734" s="10"/>
      <c r="AA734" s="10"/>
    </row>
    <row r="735" spans="1:27" ht="12.75" customHeight="1" x14ac:dyDescent="0.15">
      <c r="A735" s="10"/>
      <c r="B735" s="10"/>
      <c r="C735" s="10"/>
      <c r="D735" s="10"/>
      <c r="E735" s="10"/>
      <c r="F735" s="10"/>
      <c r="G735" s="10"/>
      <c r="H735" s="10"/>
      <c r="I735" s="10"/>
      <c r="J735" s="10"/>
      <c r="K735" s="10"/>
      <c r="L735" s="10"/>
      <c r="M735" s="10"/>
      <c r="N735" s="10"/>
      <c r="O735" s="10"/>
      <c r="P735" s="10"/>
      <c r="Q735" s="10"/>
      <c r="R735" s="10"/>
      <c r="S735" s="10"/>
      <c r="T735" s="10"/>
      <c r="U735" s="10"/>
      <c r="V735" s="10"/>
      <c r="W735" s="10"/>
      <c r="X735" s="10"/>
      <c r="Y735" s="10"/>
      <c r="Z735" s="10"/>
      <c r="AA735" s="10"/>
    </row>
    <row r="736" spans="1:27" ht="12.75" customHeight="1" x14ac:dyDescent="0.15">
      <c r="A736" s="10"/>
      <c r="B736" s="10"/>
      <c r="C736" s="10"/>
      <c r="D736" s="10"/>
      <c r="E736" s="10"/>
      <c r="F736" s="10"/>
      <c r="G736" s="10"/>
      <c r="H736" s="10"/>
      <c r="I736" s="10"/>
      <c r="J736" s="10"/>
      <c r="K736" s="10"/>
      <c r="L736" s="10"/>
      <c r="M736" s="10"/>
      <c r="N736" s="10"/>
      <c r="O736" s="10"/>
      <c r="P736" s="10"/>
      <c r="Q736" s="10"/>
      <c r="R736" s="10"/>
      <c r="S736" s="10"/>
      <c r="T736" s="10"/>
      <c r="U736" s="10"/>
      <c r="V736" s="10"/>
      <c r="W736" s="10"/>
      <c r="X736" s="10"/>
      <c r="Y736" s="10"/>
      <c r="Z736" s="10"/>
      <c r="AA736" s="10"/>
    </row>
    <row r="737" spans="1:27" ht="12.75" customHeight="1" x14ac:dyDescent="0.15">
      <c r="A737" s="10"/>
      <c r="B737" s="10"/>
      <c r="C737" s="10"/>
      <c r="D737" s="10"/>
      <c r="E737" s="10"/>
      <c r="F737" s="10"/>
      <c r="G737" s="10"/>
      <c r="H737" s="10"/>
      <c r="I737" s="10"/>
      <c r="J737" s="10"/>
      <c r="K737" s="10"/>
      <c r="L737" s="10"/>
      <c r="M737" s="10"/>
      <c r="N737" s="10"/>
      <c r="O737" s="10"/>
      <c r="P737" s="10"/>
      <c r="Q737" s="10"/>
      <c r="R737" s="10"/>
      <c r="S737" s="10"/>
      <c r="T737" s="10"/>
      <c r="U737" s="10"/>
      <c r="V737" s="10"/>
      <c r="W737" s="10"/>
      <c r="X737" s="10"/>
      <c r="Y737" s="10"/>
      <c r="Z737" s="10"/>
      <c r="AA737" s="10"/>
    </row>
    <row r="738" spans="1:27" ht="12.75" customHeight="1" x14ac:dyDescent="0.15">
      <c r="A738" s="10"/>
      <c r="B738" s="10"/>
      <c r="C738" s="10"/>
      <c r="D738" s="10"/>
      <c r="E738" s="10"/>
      <c r="F738" s="10"/>
      <c r="G738" s="10"/>
      <c r="H738" s="10"/>
      <c r="I738" s="10"/>
      <c r="J738" s="10"/>
      <c r="K738" s="10"/>
      <c r="L738" s="10"/>
      <c r="M738" s="10"/>
      <c r="N738" s="10"/>
      <c r="O738" s="10"/>
      <c r="P738" s="10"/>
      <c r="Q738" s="10"/>
      <c r="R738" s="10"/>
      <c r="S738" s="10"/>
      <c r="T738" s="10"/>
      <c r="U738" s="10"/>
      <c r="V738" s="10"/>
      <c r="W738" s="10"/>
      <c r="X738" s="10"/>
      <c r="Y738" s="10"/>
      <c r="Z738" s="10"/>
      <c r="AA738" s="10"/>
    </row>
    <row r="739" spans="1:27" ht="12.75" customHeight="1" x14ac:dyDescent="0.15">
      <c r="A739" s="10"/>
      <c r="B739" s="10"/>
      <c r="C739" s="10"/>
      <c r="D739" s="10"/>
      <c r="E739" s="10"/>
      <c r="F739" s="10"/>
      <c r="G739" s="10"/>
      <c r="H739" s="10"/>
      <c r="I739" s="10"/>
      <c r="J739" s="10"/>
      <c r="K739" s="10"/>
      <c r="L739" s="10"/>
      <c r="M739" s="10"/>
      <c r="N739" s="10"/>
      <c r="O739" s="10"/>
      <c r="P739" s="10"/>
      <c r="Q739" s="10"/>
      <c r="R739" s="10"/>
      <c r="S739" s="10"/>
      <c r="T739" s="10"/>
      <c r="U739" s="10"/>
      <c r="V739" s="10"/>
      <c r="W739" s="10"/>
      <c r="X739" s="10"/>
      <c r="Y739" s="10"/>
      <c r="Z739" s="10"/>
      <c r="AA739" s="10"/>
    </row>
    <row r="740" spans="1:27" ht="12.75" customHeight="1" x14ac:dyDescent="0.15">
      <c r="A740" s="10"/>
      <c r="B740" s="10"/>
      <c r="C740" s="10"/>
      <c r="D740" s="10"/>
      <c r="E740" s="10"/>
      <c r="F740" s="10"/>
      <c r="G740" s="10"/>
      <c r="H740" s="10"/>
      <c r="I740" s="10"/>
      <c r="J740" s="10"/>
      <c r="K740" s="10"/>
      <c r="L740" s="10"/>
      <c r="M740" s="10"/>
      <c r="N740" s="10"/>
      <c r="O740" s="10"/>
      <c r="P740" s="10"/>
      <c r="Q740" s="10"/>
      <c r="R740" s="10"/>
      <c r="S740" s="10"/>
      <c r="T740" s="10"/>
      <c r="U740" s="10"/>
      <c r="V740" s="10"/>
      <c r="W740" s="10"/>
      <c r="X740" s="10"/>
      <c r="Y740" s="10"/>
      <c r="Z740" s="10"/>
      <c r="AA740" s="10"/>
    </row>
    <row r="741" spans="1:27" ht="12.75" customHeight="1" x14ac:dyDescent="0.15">
      <c r="A741" s="10"/>
      <c r="B741" s="10"/>
      <c r="C741" s="10"/>
      <c r="D741" s="10"/>
      <c r="E741" s="10"/>
      <c r="F741" s="10"/>
      <c r="G741" s="10"/>
      <c r="H741" s="10"/>
      <c r="I741" s="10"/>
      <c r="J741" s="10"/>
      <c r="K741" s="10"/>
      <c r="L741" s="10"/>
      <c r="M741" s="10"/>
      <c r="N741" s="10"/>
      <c r="O741" s="10"/>
      <c r="P741" s="10"/>
      <c r="Q741" s="10"/>
      <c r="R741" s="10"/>
      <c r="S741" s="10"/>
      <c r="T741" s="10"/>
      <c r="U741" s="10"/>
      <c r="V741" s="10"/>
      <c r="W741" s="10"/>
      <c r="X741" s="10"/>
      <c r="Y741" s="10"/>
      <c r="Z741" s="10"/>
      <c r="AA741" s="10"/>
    </row>
    <row r="742" spans="1:27" ht="12.75" customHeight="1" x14ac:dyDescent="0.15">
      <c r="A742" s="10"/>
      <c r="B742" s="10"/>
      <c r="C742" s="10"/>
      <c r="D742" s="10"/>
      <c r="E742" s="10"/>
      <c r="F742" s="10"/>
      <c r="G742" s="10"/>
      <c r="H742" s="10"/>
      <c r="I742" s="10"/>
      <c r="J742" s="10"/>
      <c r="K742" s="10"/>
      <c r="L742" s="10"/>
      <c r="M742" s="10"/>
      <c r="N742" s="10"/>
      <c r="O742" s="10"/>
      <c r="P742" s="10"/>
      <c r="Q742" s="10"/>
      <c r="R742" s="10"/>
      <c r="S742" s="10"/>
      <c r="T742" s="10"/>
      <c r="U742" s="10"/>
      <c r="V742" s="10"/>
      <c r="W742" s="10"/>
      <c r="X742" s="10"/>
      <c r="Y742" s="10"/>
      <c r="Z742" s="10"/>
      <c r="AA742" s="10"/>
    </row>
    <row r="743" spans="1:27" ht="12.75" customHeight="1" x14ac:dyDescent="0.15">
      <c r="A743" s="10"/>
      <c r="B743" s="10"/>
      <c r="C743" s="10"/>
      <c r="D743" s="10"/>
      <c r="E743" s="10"/>
      <c r="F743" s="10"/>
      <c r="G743" s="10"/>
      <c r="H743" s="10"/>
      <c r="I743" s="10"/>
      <c r="J743" s="10"/>
      <c r="K743" s="10"/>
      <c r="L743" s="10"/>
      <c r="M743" s="10"/>
      <c r="N743" s="10"/>
      <c r="O743" s="10"/>
      <c r="P743" s="10"/>
      <c r="Q743" s="10"/>
      <c r="R743" s="10"/>
      <c r="S743" s="10"/>
      <c r="T743" s="10"/>
      <c r="U743" s="10"/>
      <c r="V743" s="10"/>
      <c r="W743" s="10"/>
      <c r="X743" s="10"/>
      <c r="Y743" s="10"/>
      <c r="Z743" s="10"/>
      <c r="AA743" s="10"/>
    </row>
    <row r="744" spans="1:27" ht="12.75" customHeight="1" x14ac:dyDescent="0.15">
      <c r="A744" s="10"/>
      <c r="B744" s="10"/>
      <c r="C744" s="10"/>
      <c r="D744" s="10"/>
      <c r="E744" s="10"/>
      <c r="F744" s="10"/>
      <c r="G744" s="10"/>
      <c r="H744" s="10"/>
      <c r="I744" s="10"/>
      <c r="J744" s="10"/>
      <c r="K744" s="10"/>
      <c r="L744" s="10"/>
      <c r="M744" s="10"/>
      <c r="N744" s="10"/>
      <c r="O744" s="10"/>
      <c r="P744" s="10"/>
      <c r="Q744" s="10"/>
      <c r="R744" s="10"/>
      <c r="S744" s="10"/>
      <c r="T744" s="10"/>
      <c r="U744" s="10"/>
      <c r="V744" s="10"/>
      <c r="W744" s="10"/>
      <c r="X744" s="10"/>
      <c r="Y744" s="10"/>
      <c r="Z744" s="10"/>
      <c r="AA744" s="10"/>
    </row>
    <row r="745" spans="1:27" ht="12.75" customHeight="1" x14ac:dyDescent="0.15">
      <c r="A745" s="10"/>
      <c r="B745" s="10"/>
      <c r="C745" s="10"/>
      <c r="D745" s="10"/>
      <c r="E745" s="10"/>
      <c r="F745" s="10"/>
      <c r="G745" s="10"/>
      <c r="H745" s="10"/>
      <c r="I745" s="10"/>
      <c r="J745" s="10"/>
      <c r="K745" s="10"/>
      <c r="L745" s="10"/>
      <c r="M745" s="10"/>
      <c r="N745" s="10"/>
      <c r="O745" s="10"/>
      <c r="P745" s="10"/>
      <c r="Q745" s="10"/>
      <c r="R745" s="10"/>
      <c r="S745" s="10"/>
      <c r="T745" s="10"/>
      <c r="U745" s="10"/>
      <c r="V745" s="10"/>
      <c r="W745" s="10"/>
      <c r="X745" s="10"/>
      <c r="Y745" s="10"/>
      <c r="Z745" s="10"/>
      <c r="AA745" s="10"/>
    </row>
    <row r="746" spans="1:27" ht="12.75" customHeight="1" x14ac:dyDescent="0.15">
      <c r="A746" s="10"/>
      <c r="B746" s="10"/>
      <c r="C746" s="10"/>
      <c r="D746" s="10"/>
      <c r="E746" s="10"/>
      <c r="F746" s="10"/>
      <c r="G746" s="10"/>
      <c r="H746" s="10"/>
      <c r="I746" s="10"/>
      <c r="J746" s="10"/>
      <c r="K746" s="10"/>
      <c r="L746" s="10"/>
      <c r="M746" s="10"/>
      <c r="N746" s="10"/>
      <c r="O746" s="10"/>
      <c r="P746" s="10"/>
      <c r="Q746" s="10"/>
      <c r="R746" s="10"/>
      <c r="S746" s="10"/>
      <c r="T746" s="10"/>
      <c r="U746" s="10"/>
      <c r="V746" s="10"/>
      <c r="W746" s="10"/>
      <c r="X746" s="10"/>
      <c r="Y746" s="10"/>
      <c r="Z746" s="10"/>
      <c r="AA746" s="10"/>
    </row>
    <row r="747" spans="1:27" ht="12.75" customHeight="1" x14ac:dyDescent="0.15">
      <c r="A747" s="10"/>
      <c r="B747" s="10"/>
      <c r="C747" s="10"/>
      <c r="D747" s="10"/>
      <c r="E747" s="10"/>
      <c r="F747" s="10"/>
      <c r="G747" s="10"/>
      <c r="H747" s="10"/>
      <c r="I747" s="10"/>
      <c r="J747" s="10"/>
      <c r="K747" s="10"/>
      <c r="L747" s="10"/>
      <c r="M747" s="10"/>
      <c r="N747" s="10"/>
      <c r="O747" s="10"/>
      <c r="P747" s="10"/>
      <c r="Q747" s="10"/>
      <c r="R747" s="10"/>
      <c r="S747" s="10"/>
      <c r="T747" s="10"/>
      <c r="U747" s="10"/>
      <c r="V747" s="10"/>
      <c r="W747" s="10"/>
      <c r="X747" s="10"/>
      <c r="Y747" s="10"/>
      <c r="Z747" s="10"/>
      <c r="AA747" s="10"/>
    </row>
    <row r="748" spans="1:27" ht="12.75" customHeight="1" x14ac:dyDescent="0.15">
      <c r="A748" s="10"/>
      <c r="B748" s="10"/>
      <c r="C748" s="10"/>
      <c r="D748" s="10"/>
      <c r="E748" s="10"/>
      <c r="F748" s="10"/>
      <c r="G748" s="10"/>
      <c r="H748" s="10"/>
      <c r="I748" s="10"/>
      <c r="J748" s="10"/>
      <c r="K748" s="10"/>
      <c r="L748" s="10"/>
      <c r="M748" s="10"/>
      <c r="N748" s="10"/>
      <c r="O748" s="10"/>
      <c r="P748" s="10"/>
      <c r="Q748" s="10"/>
      <c r="R748" s="10"/>
      <c r="S748" s="10"/>
      <c r="T748" s="10"/>
      <c r="U748" s="10"/>
      <c r="V748" s="10"/>
      <c r="W748" s="10"/>
      <c r="X748" s="10"/>
      <c r="Y748" s="10"/>
      <c r="Z748" s="10"/>
      <c r="AA748" s="10"/>
    </row>
    <row r="749" spans="1:27" ht="12.75" customHeight="1" x14ac:dyDescent="0.15">
      <c r="A749" s="10"/>
      <c r="B749" s="10"/>
      <c r="C749" s="10"/>
      <c r="D749" s="10"/>
      <c r="E749" s="10"/>
      <c r="F749" s="10"/>
      <c r="G749" s="10"/>
      <c r="H749" s="10"/>
      <c r="I749" s="10"/>
      <c r="J749" s="10"/>
      <c r="K749" s="10"/>
      <c r="L749" s="10"/>
      <c r="M749" s="10"/>
      <c r="N749" s="10"/>
      <c r="O749" s="10"/>
      <c r="P749" s="10"/>
      <c r="Q749" s="10"/>
      <c r="R749" s="10"/>
      <c r="S749" s="10"/>
      <c r="T749" s="10"/>
      <c r="U749" s="10"/>
      <c r="V749" s="10"/>
      <c r="W749" s="10"/>
      <c r="X749" s="10"/>
      <c r="Y749" s="10"/>
      <c r="Z749" s="10"/>
      <c r="AA749" s="10"/>
    </row>
    <row r="750" spans="1:27" ht="12.75" customHeight="1" x14ac:dyDescent="0.15">
      <c r="A750" s="10"/>
      <c r="B750" s="10"/>
      <c r="C750" s="10"/>
      <c r="D750" s="10"/>
      <c r="E750" s="10"/>
      <c r="F750" s="10"/>
      <c r="G750" s="10"/>
      <c r="H750" s="10"/>
      <c r="I750" s="10"/>
      <c r="J750" s="10"/>
      <c r="K750" s="10"/>
      <c r="L750" s="10"/>
      <c r="M750" s="10"/>
      <c r="N750" s="10"/>
      <c r="O750" s="10"/>
      <c r="P750" s="10"/>
      <c r="Q750" s="10"/>
      <c r="R750" s="10"/>
      <c r="S750" s="10"/>
      <c r="T750" s="10"/>
      <c r="U750" s="10"/>
      <c r="V750" s="10"/>
      <c r="W750" s="10"/>
      <c r="X750" s="10"/>
      <c r="Y750" s="10"/>
      <c r="Z750" s="10"/>
      <c r="AA750" s="10"/>
    </row>
    <row r="751" spans="1:27" ht="12.75" customHeight="1" x14ac:dyDescent="0.15">
      <c r="A751" s="10"/>
      <c r="B751" s="10"/>
      <c r="C751" s="10"/>
      <c r="D751" s="10"/>
      <c r="E751" s="10"/>
      <c r="F751" s="10"/>
      <c r="G751" s="10"/>
      <c r="H751" s="10"/>
      <c r="I751" s="10"/>
      <c r="J751" s="10"/>
      <c r="K751" s="10"/>
      <c r="L751" s="10"/>
      <c r="M751" s="10"/>
      <c r="N751" s="10"/>
      <c r="O751" s="10"/>
      <c r="P751" s="10"/>
      <c r="Q751" s="10"/>
      <c r="R751" s="10"/>
      <c r="S751" s="10"/>
      <c r="T751" s="10"/>
      <c r="U751" s="10"/>
      <c r="V751" s="10"/>
      <c r="W751" s="10"/>
      <c r="X751" s="10"/>
      <c r="Y751" s="10"/>
      <c r="Z751" s="10"/>
      <c r="AA751" s="10"/>
    </row>
    <row r="752" spans="1:27" ht="12.75" customHeight="1" x14ac:dyDescent="0.15">
      <c r="A752" s="10"/>
      <c r="B752" s="10"/>
      <c r="C752" s="10"/>
      <c r="D752" s="10"/>
      <c r="E752" s="10"/>
      <c r="F752" s="10"/>
      <c r="G752" s="10"/>
      <c r="H752" s="10"/>
      <c r="I752" s="10"/>
      <c r="J752" s="10"/>
      <c r="K752" s="10"/>
      <c r="L752" s="10"/>
      <c r="M752" s="10"/>
      <c r="N752" s="10"/>
      <c r="O752" s="10"/>
      <c r="P752" s="10"/>
      <c r="Q752" s="10"/>
      <c r="R752" s="10"/>
      <c r="S752" s="10"/>
      <c r="T752" s="10"/>
      <c r="U752" s="10"/>
      <c r="V752" s="10"/>
      <c r="W752" s="10"/>
      <c r="X752" s="10"/>
      <c r="Y752" s="10"/>
      <c r="Z752" s="10"/>
      <c r="AA752" s="10"/>
    </row>
    <row r="753" spans="1:27" ht="12.75" customHeight="1" x14ac:dyDescent="0.15">
      <c r="A753" s="10"/>
      <c r="B753" s="10"/>
      <c r="C753" s="10"/>
      <c r="D753" s="10"/>
      <c r="E753" s="10"/>
      <c r="F753" s="10"/>
      <c r="G753" s="10"/>
      <c r="H753" s="10"/>
      <c r="I753" s="10"/>
      <c r="J753" s="10"/>
      <c r="K753" s="10"/>
      <c r="L753" s="10"/>
      <c r="M753" s="10"/>
      <c r="N753" s="10"/>
      <c r="O753" s="10"/>
      <c r="P753" s="10"/>
      <c r="Q753" s="10"/>
      <c r="R753" s="10"/>
      <c r="S753" s="10"/>
      <c r="T753" s="10"/>
      <c r="U753" s="10"/>
      <c r="V753" s="10"/>
      <c r="W753" s="10"/>
      <c r="X753" s="10"/>
      <c r="Y753" s="10"/>
      <c r="Z753" s="10"/>
      <c r="AA753" s="10"/>
    </row>
    <row r="754" spans="1:27" ht="12.75" customHeight="1" x14ac:dyDescent="0.15">
      <c r="A754" s="10"/>
      <c r="B754" s="10"/>
      <c r="C754" s="10"/>
      <c r="D754" s="10"/>
      <c r="E754" s="10"/>
      <c r="F754" s="10"/>
      <c r="G754" s="10"/>
      <c r="H754" s="10"/>
      <c r="I754" s="10"/>
      <c r="J754" s="10"/>
      <c r="K754" s="10"/>
      <c r="L754" s="10"/>
      <c r="M754" s="10"/>
      <c r="N754" s="10"/>
      <c r="O754" s="10"/>
      <c r="P754" s="10"/>
      <c r="Q754" s="10"/>
      <c r="R754" s="10"/>
      <c r="S754" s="10"/>
      <c r="T754" s="10"/>
      <c r="U754" s="10"/>
      <c r="V754" s="10"/>
      <c r="W754" s="10"/>
      <c r="X754" s="10"/>
      <c r="Y754" s="10"/>
      <c r="Z754" s="10"/>
      <c r="AA754" s="10"/>
    </row>
    <row r="755" spans="1:27" ht="12.75" customHeight="1" x14ac:dyDescent="0.15">
      <c r="A755" s="10"/>
      <c r="B755" s="10"/>
      <c r="C755" s="10"/>
      <c r="D755" s="10"/>
      <c r="E755" s="10"/>
      <c r="F755" s="10"/>
      <c r="G755" s="10"/>
      <c r="H755" s="10"/>
      <c r="I755" s="10"/>
      <c r="J755" s="10"/>
      <c r="K755" s="10"/>
      <c r="L755" s="10"/>
      <c r="M755" s="10"/>
      <c r="N755" s="10"/>
      <c r="O755" s="10"/>
      <c r="P755" s="10"/>
      <c r="Q755" s="10"/>
      <c r="R755" s="10"/>
      <c r="S755" s="10"/>
      <c r="T755" s="10"/>
      <c r="U755" s="10"/>
      <c r="V755" s="10"/>
      <c r="W755" s="10"/>
      <c r="X755" s="10"/>
      <c r="Y755" s="10"/>
      <c r="Z755" s="10"/>
      <c r="AA755" s="10"/>
    </row>
    <row r="756" spans="1:27" ht="12.75" customHeight="1" x14ac:dyDescent="0.15">
      <c r="A756" s="10"/>
      <c r="B756" s="10"/>
      <c r="C756" s="10"/>
      <c r="D756" s="10"/>
      <c r="E756" s="10"/>
      <c r="F756" s="10"/>
      <c r="G756" s="10"/>
      <c r="H756" s="10"/>
      <c r="I756" s="10"/>
      <c r="J756" s="10"/>
      <c r="K756" s="10"/>
      <c r="L756" s="10"/>
      <c r="M756" s="10"/>
      <c r="N756" s="10"/>
      <c r="O756" s="10"/>
      <c r="P756" s="10"/>
      <c r="Q756" s="10"/>
      <c r="R756" s="10"/>
      <c r="S756" s="10"/>
      <c r="T756" s="10"/>
      <c r="U756" s="10"/>
      <c r="V756" s="10"/>
      <c r="W756" s="10"/>
      <c r="X756" s="10"/>
      <c r="Y756" s="10"/>
      <c r="Z756" s="10"/>
      <c r="AA756" s="10"/>
    </row>
    <row r="757" spans="1:27" ht="12.75" customHeight="1" x14ac:dyDescent="0.15">
      <c r="A757" s="10"/>
      <c r="B757" s="10"/>
      <c r="C757" s="10"/>
      <c r="D757" s="10"/>
      <c r="E757" s="10"/>
      <c r="F757" s="10"/>
      <c r="G757" s="10"/>
      <c r="H757" s="10"/>
      <c r="I757" s="10"/>
      <c r="J757" s="10"/>
      <c r="K757" s="10"/>
      <c r="L757" s="10"/>
      <c r="M757" s="10"/>
      <c r="N757" s="10"/>
      <c r="O757" s="10"/>
      <c r="P757" s="10"/>
      <c r="Q757" s="10"/>
      <c r="R757" s="10"/>
      <c r="S757" s="10"/>
      <c r="T757" s="10"/>
      <c r="U757" s="10"/>
      <c r="V757" s="10"/>
      <c r="W757" s="10"/>
      <c r="X757" s="10"/>
      <c r="Y757" s="10"/>
      <c r="Z757" s="10"/>
      <c r="AA757" s="10"/>
    </row>
    <row r="758" spans="1:27" ht="12.75" customHeight="1" x14ac:dyDescent="0.15">
      <c r="A758" s="10"/>
      <c r="B758" s="10"/>
      <c r="C758" s="10"/>
      <c r="D758" s="10"/>
      <c r="E758" s="10"/>
      <c r="F758" s="10"/>
      <c r="G758" s="10"/>
      <c r="H758" s="10"/>
      <c r="I758" s="10"/>
      <c r="J758" s="10"/>
      <c r="K758" s="10"/>
      <c r="L758" s="10"/>
      <c r="M758" s="10"/>
      <c r="N758" s="10"/>
      <c r="O758" s="10"/>
      <c r="P758" s="10"/>
      <c r="Q758" s="10"/>
      <c r="R758" s="10"/>
      <c r="S758" s="10"/>
      <c r="T758" s="10"/>
      <c r="U758" s="10"/>
      <c r="V758" s="10"/>
      <c r="W758" s="10"/>
      <c r="X758" s="10"/>
      <c r="Y758" s="10"/>
      <c r="Z758" s="10"/>
      <c r="AA758" s="10"/>
    </row>
    <row r="759" spans="1:27" ht="12.75" customHeight="1" x14ac:dyDescent="0.15">
      <c r="A759" s="10"/>
      <c r="B759" s="10"/>
      <c r="C759" s="10"/>
      <c r="D759" s="10"/>
      <c r="E759" s="10"/>
      <c r="F759" s="10"/>
      <c r="G759" s="10"/>
      <c r="H759" s="10"/>
      <c r="I759" s="10"/>
      <c r="J759" s="10"/>
      <c r="K759" s="10"/>
      <c r="L759" s="10"/>
      <c r="M759" s="10"/>
      <c r="N759" s="10"/>
      <c r="O759" s="10"/>
      <c r="P759" s="10"/>
      <c r="Q759" s="10"/>
      <c r="R759" s="10"/>
      <c r="S759" s="10"/>
      <c r="T759" s="10"/>
      <c r="U759" s="10"/>
      <c r="V759" s="10"/>
      <c r="W759" s="10"/>
      <c r="X759" s="10"/>
      <c r="Y759" s="10"/>
      <c r="Z759" s="10"/>
      <c r="AA759" s="10"/>
    </row>
    <row r="760" spans="1:27" ht="12.75" customHeight="1" x14ac:dyDescent="0.15">
      <c r="A760" s="10"/>
      <c r="B760" s="10"/>
      <c r="C760" s="10"/>
      <c r="D760" s="10"/>
      <c r="E760" s="10"/>
      <c r="F760" s="10"/>
      <c r="G760" s="10"/>
      <c r="H760" s="10"/>
      <c r="I760" s="10"/>
      <c r="J760" s="10"/>
      <c r="K760" s="10"/>
      <c r="L760" s="10"/>
      <c r="M760" s="10"/>
      <c r="N760" s="10"/>
      <c r="O760" s="10"/>
      <c r="P760" s="10"/>
      <c r="Q760" s="10"/>
      <c r="R760" s="10"/>
      <c r="S760" s="10"/>
      <c r="T760" s="10"/>
      <c r="U760" s="10"/>
      <c r="V760" s="10"/>
      <c r="W760" s="10"/>
      <c r="X760" s="10"/>
      <c r="Y760" s="10"/>
      <c r="Z760" s="10"/>
      <c r="AA760" s="10"/>
    </row>
    <row r="761" spans="1:27" ht="12.75" customHeight="1" x14ac:dyDescent="0.15">
      <c r="A761" s="10"/>
      <c r="B761" s="10"/>
      <c r="C761" s="10"/>
      <c r="D761" s="10"/>
      <c r="E761" s="10"/>
      <c r="F761" s="10"/>
      <c r="G761" s="10"/>
      <c r="H761" s="10"/>
      <c r="I761" s="10"/>
      <c r="J761" s="10"/>
      <c r="K761" s="10"/>
      <c r="L761" s="10"/>
      <c r="M761" s="10"/>
      <c r="N761" s="10"/>
      <c r="O761" s="10"/>
      <c r="P761" s="10"/>
      <c r="Q761" s="10"/>
      <c r="R761" s="10"/>
      <c r="S761" s="10"/>
      <c r="T761" s="10"/>
      <c r="U761" s="10"/>
      <c r="V761" s="10"/>
      <c r="W761" s="10"/>
      <c r="X761" s="10"/>
      <c r="Y761" s="10"/>
      <c r="Z761" s="10"/>
      <c r="AA761" s="10"/>
    </row>
    <row r="762" spans="1:27" ht="12.75" customHeight="1" x14ac:dyDescent="0.15">
      <c r="A762" s="10"/>
      <c r="B762" s="10"/>
      <c r="C762" s="10"/>
      <c r="D762" s="10"/>
      <c r="E762" s="10"/>
      <c r="F762" s="10"/>
      <c r="G762" s="10"/>
      <c r="H762" s="10"/>
      <c r="I762" s="10"/>
      <c r="J762" s="10"/>
      <c r="K762" s="10"/>
      <c r="L762" s="10"/>
      <c r="M762" s="10"/>
      <c r="N762" s="10"/>
      <c r="O762" s="10"/>
      <c r="P762" s="10"/>
      <c r="Q762" s="10"/>
      <c r="R762" s="10"/>
      <c r="S762" s="10"/>
      <c r="T762" s="10"/>
      <c r="U762" s="10"/>
      <c r="V762" s="10"/>
      <c r="W762" s="10"/>
      <c r="X762" s="10"/>
      <c r="Y762" s="10"/>
      <c r="Z762" s="10"/>
      <c r="AA762" s="10"/>
    </row>
    <row r="763" spans="1:27" ht="12.75" customHeight="1" x14ac:dyDescent="0.15">
      <c r="A763" s="10"/>
      <c r="B763" s="10"/>
      <c r="C763" s="10"/>
      <c r="D763" s="10"/>
      <c r="E763" s="10"/>
      <c r="F763" s="10"/>
      <c r="G763" s="10"/>
      <c r="H763" s="10"/>
      <c r="I763" s="10"/>
      <c r="J763" s="10"/>
      <c r="K763" s="10"/>
      <c r="L763" s="10"/>
      <c r="M763" s="10"/>
      <c r="N763" s="10"/>
      <c r="O763" s="10"/>
      <c r="P763" s="10"/>
      <c r="Q763" s="10"/>
      <c r="R763" s="10"/>
      <c r="S763" s="10"/>
      <c r="T763" s="10"/>
      <c r="U763" s="10"/>
      <c r="V763" s="10"/>
      <c r="W763" s="10"/>
      <c r="X763" s="10"/>
      <c r="Y763" s="10"/>
      <c r="Z763" s="10"/>
      <c r="AA763" s="10"/>
    </row>
    <row r="764" spans="1:27" ht="12.75" customHeight="1" x14ac:dyDescent="0.15">
      <c r="A764" s="10"/>
      <c r="B764" s="10"/>
      <c r="C764" s="10"/>
      <c r="D764" s="10"/>
      <c r="E764" s="10"/>
      <c r="F764" s="10"/>
      <c r="G764" s="10"/>
      <c r="H764" s="10"/>
      <c r="I764" s="10"/>
      <c r="J764" s="10"/>
      <c r="K764" s="10"/>
      <c r="L764" s="10"/>
      <c r="M764" s="10"/>
      <c r="N764" s="10"/>
      <c r="O764" s="10"/>
      <c r="P764" s="10"/>
      <c r="Q764" s="10"/>
      <c r="R764" s="10"/>
      <c r="S764" s="10"/>
      <c r="T764" s="10"/>
      <c r="U764" s="10"/>
      <c r="V764" s="10"/>
      <c r="W764" s="10"/>
      <c r="X764" s="10"/>
      <c r="Y764" s="10"/>
      <c r="Z764" s="10"/>
      <c r="AA764" s="10"/>
    </row>
    <row r="765" spans="1:27" ht="12.75" customHeight="1" x14ac:dyDescent="0.15">
      <c r="A765" s="10"/>
      <c r="B765" s="10"/>
      <c r="C765" s="10"/>
      <c r="D765" s="10"/>
      <c r="E765" s="10"/>
      <c r="F765" s="10"/>
      <c r="G765" s="10"/>
      <c r="H765" s="10"/>
      <c r="I765" s="10"/>
      <c r="J765" s="10"/>
      <c r="K765" s="10"/>
      <c r="L765" s="10"/>
      <c r="M765" s="10"/>
      <c r="N765" s="10"/>
      <c r="O765" s="10"/>
      <c r="P765" s="10"/>
      <c r="Q765" s="10"/>
      <c r="R765" s="10"/>
      <c r="S765" s="10"/>
      <c r="T765" s="10"/>
      <c r="U765" s="10"/>
      <c r="V765" s="10"/>
      <c r="W765" s="10"/>
      <c r="X765" s="10"/>
      <c r="Y765" s="10"/>
      <c r="Z765" s="10"/>
      <c r="AA765" s="10"/>
    </row>
    <row r="766" spans="1:27" ht="12.75" customHeight="1" x14ac:dyDescent="0.15">
      <c r="A766" s="10"/>
      <c r="B766" s="10"/>
      <c r="C766" s="10"/>
      <c r="D766" s="10"/>
      <c r="E766" s="10"/>
      <c r="F766" s="10"/>
      <c r="G766" s="10"/>
      <c r="H766" s="10"/>
      <c r="I766" s="10"/>
      <c r="J766" s="10"/>
      <c r="K766" s="10"/>
      <c r="L766" s="10"/>
      <c r="M766" s="10"/>
      <c r="N766" s="10"/>
      <c r="O766" s="10"/>
      <c r="P766" s="10"/>
      <c r="Q766" s="10"/>
      <c r="R766" s="10"/>
      <c r="S766" s="10"/>
      <c r="T766" s="10"/>
      <c r="U766" s="10"/>
      <c r="V766" s="10"/>
      <c r="W766" s="10"/>
      <c r="X766" s="10"/>
      <c r="Y766" s="10"/>
      <c r="Z766" s="10"/>
      <c r="AA766" s="10"/>
    </row>
    <row r="767" spans="1:27" ht="12.75" customHeight="1" x14ac:dyDescent="0.15">
      <c r="A767" s="10"/>
      <c r="B767" s="10"/>
      <c r="C767" s="10"/>
      <c r="D767" s="10"/>
      <c r="E767" s="10"/>
      <c r="F767" s="10"/>
      <c r="G767" s="10"/>
      <c r="H767" s="10"/>
      <c r="I767" s="10"/>
      <c r="J767" s="10"/>
      <c r="K767" s="10"/>
      <c r="L767" s="10"/>
      <c r="M767" s="10"/>
      <c r="N767" s="10"/>
      <c r="O767" s="10"/>
      <c r="P767" s="10"/>
      <c r="Q767" s="10"/>
      <c r="R767" s="10"/>
      <c r="S767" s="10"/>
      <c r="T767" s="10"/>
      <c r="U767" s="10"/>
      <c r="V767" s="10"/>
      <c r="W767" s="10"/>
      <c r="X767" s="10"/>
      <c r="Y767" s="10"/>
      <c r="Z767" s="10"/>
      <c r="AA767" s="10"/>
    </row>
    <row r="768" spans="1:27" ht="12.75" customHeight="1" x14ac:dyDescent="0.15">
      <c r="A768" s="10"/>
      <c r="B768" s="10"/>
      <c r="C768" s="10"/>
      <c r="D768" s="10"/>
      <c r="E768" s="10"/>
      <c r="F768" s="10"/>
      <c r="G768" s="10"/>
      <c r="H768" s="10"/>
      <c r="I768" s="10"/>
      <c r="J768" s="10"/>
      <c r="K768" s="10"/>
      <c r="L768" s="10"/>
      <c r="M768" s="10"/>
      <c r="N768" s="10"/>
      <c r="O768" s="10"/>
      <c r="P768" s="10"/>
      <c r="Q768" s="10"/>
      <c r="R768" s="10"/>
      <c r="S768" s="10"/>
      <c r="T768" s="10"/>
      <c r="U768" s="10"/>
      <c r="V768" s="10"/>
      <c r="W768" s="10"/>
      <c r="X768" s="10"/>
      <c r="Y768" s="10"/>
      <c r="Z768" s="10"/>
      <c r="AA768" s="10"/>
    </row>
    <row r="769" spans="1:27" ht="12.75" customHeight="1" x14ac:dyDescent="0.15">
      <c r="A769" s="10"/>
      <c r="B769" s="10"/>
      <c r="C769" s="10"/>
      <c r="D769" s="10"/>
      <c r="E769" s="10"/>
      <c r="F769" s="10"/>
      <c r="G769" s="10"/>
      <c r="H769" s="10"/>
      <c r="I769" s="10"/>
      <c r="J769" s="10"/>
      <c r="K769" s="10"/>
      <c r="L769" s="10"/>
      <c r="M769" s="10"/>
      <c r="N769" s="10"/>
      <c r="O769" s="10"/>
      <c r="P769" s="10"/>
      <c r="Q769" s="10"/>
      <c r="R769" s="10"/>
      <c r="S769" s="10"/>
      <c r="T769" s="10"/>
      <c r="U769" s="10"/>
      <c r="V769" s="10"/>
      <c r="W769" s="10"/>
      <c r="X769" s="10"/>
      <c r="Y769" s="10"/>
      <c r="Z769" s="10"/>
      <c r="AA769" s="10"/>
    </row>
    <row r="770" spans="1:27" ht="12.75" customHeight="1" x14ac:dyDescent="0.15">
      <c r="A770" s="10"/>
      <c r="B770" s="10"/>
      <c r="C770" s="10"/>
      <c r="D770" s="10"/>
      <c r="E770" s="10"/>
      <c r="F770" s="10"/>
      <c r="G770" s="10"/>
      <c r="H770" s="10"/>
      <c r="I770" s="10"/>
      <c r="J770" s="10"/>
      <c r="K770" s="10"/>
      <c r="L770" s="10"/>
      <c r="M770" s="10"/>
      <c r="N770" s="10"/>
      <c r="O770" s="10"/>
      <c r="P770" s="10"/>
      <c r="Q770" s="10"/>
      <c r="R770" s="10"/>
      <c r="S770" s="10"/>
      <c r="T770" s="10"/>
      <c r="U770" s="10"/>
      <c r="V770" s="10"/>
      <c r="W770" s="10"/>
      <c r="X770" s="10"/>
      <c r="Y770" s="10"/>
      <c r="Z770" s="10"/>
      <c r="AA770" s="10"/>
    </row>
    <row r="771" spans="1:27" ht="12.75" customHeight="1" x14ac:dyDescent="0.15">
      <c r="A771" s="10"/>
      <c r="B771" s="10"/>
      <c r="C771" s="10"/>
      <c r="D771" s="10"/>
      <c r="E771" s="10"/>
      <c r="F771" s="10"/>
      <c r="G771" s="10"/>
      <c r="H771" s="10"/>
      <c r="I771" s="10"/>
      <c r="J771" s="10"/>
      <c r="K771" s="10"/>
      <c r="L771" s="10"/>
      <c r="M771" s="10"/>
      <c r="N771" s="10"/>
      <c r="O771" s="10"/>
      <c r="P771" s="10"/>
      <c r="Q771" s="10"/>
      <c r="R771" s="10"/>
      <c r="S771" s="10"/>
      <c r="T771" s="10"/>
      <c r="U771" s="10"/>
      <c r="V771" s="10"/>
      <c r="W771" s="10"/>
      <c r="X771" s="10"/>
      <c r="Y771" s="10"/>
      <c r="Z771" s="10"/>
      <c r="AA771" s="10"/>
    </row>
    <row r="772" spans="1:27" ht="12.75" customHeight="1" x14ac:dyDescent="0.15">
      <c r="A772" s="10"/>
      <c r="B772" s="10"/>
      <c r="C772" s="10"/>
      <c r="D772" s="10"/>
      <c r="E772" s="10"/>
      <c r="F772" s="10"/>
      <c r="G772" s="10"/>
      <c r="H772" s="10"/>
      <c r="I772" s="10"/>
      <c r="J772" s="10"/>
      <c r="K772" s="10"/>
      <c r="L772" s="10"/>
      <c r="M772" s="10"/>
      <c r="N772" s="10"/>
      <c r="O772" s="10"/>
      <c r="P772" s="10"/>
      <c r="Q772" s="10"/>
      <c r="R772" s="10"/>
      <c r="S772" s="10"/>
      <c r="T772" s="10"/>
      <c r="U772" s="10"/>
      <c r="V772" s="10"/>
      <c r="W772" s="10"/>
      <c r="X772" s="10"/>
      <c r="Y772" s="10"/>
      <c r="Z772" s="10"/>
      <c r="AA772" s="10"/>
    </row>
    <row r="773" spans="1:27" ht="12.75" customHeight="1" x14ac:dyDescent="0.15">
      <c r="A773" s="10"/>
      <c r="B773" s="10"/>
      <c r="C773" s="10"/>
      <c r="D773" s="10"/>
      <c r="E773" s="10"/>
      <c r="F773" s="10"/>
      <c r="G773" s="10"/>
      <c r="H773" s="10"/>
      <c r="I773" s="10"/>
      <c r="J773" s="10"/>
      <c r="K773" s="10"/>
      <c r="L773" s="10"/>
      <c r="M773" s="10"/>
      <c r="N773" s="10"/>
      <c r="O773" s="10"/>
      <c r="P773" s="10"/>
      <c r="Q773" s="10"/>
      <c r="R773" s="10"/>
      <c r="S773" s="10"/>
      <c r="T773" s="10"/>
      <c r="U773" s="10"/>
      <c r="V773" s="10"/>
      <c r="W773" s="10"/>
      <c r="X773" s="10"/>
      <c r="Y773" s="10"/>
      <c r="Z773" s="10"/>
      <c r="AA773" s="10"/>
    </row>
    <row r="774" spans="1:27" ht="12.75" customHeight="1" x14ac:dyDescent="0.15">
      <c r="A774" s="10"/>
      <c r="B774" s="10"/>
      <c r="C774" s="10"/>
      <c r="D774" s="10"/>
      <c r="E774" s="10"/>
      <c r="F774" s="10"/>
      <c r="G774" s="10"/>
      <c r="H774" s="10"/>
      <c r="I774" s="10"/>
      <c r="J774" s="10"/>
      <c r="K774" s="10"/>
      <c r="L774" s="10"/>
      <c r="M774" s="10"/>
      <c r="N774" s="10"/>
      <c r="O774" s="10"/>
      <c r="P774" s="10"/>
      <c r="Q774" s="10"/>
      <c r="R774" s="10"/>
      <c r="S774" s="10"/>
      <c r="T774" s="10"/>
      <c r="U774" s="10"/>
      <c r="V774" s="10"/>
      <c r="W774" s="10"/>
      <c r="X774" s="10"/>
      <c r="Y774" s="10"/>
      <c r="Z774" s="10"/>
      <c r="AA774" s="10"/>
    </row>
    <row r="775" spans="1:27" ht="12.75" customHeight="1" x14ac:dyDescent="0.15">
      <c r="A775" s="10"/>
      <c r="B775" s="10"/>
      <c r="C775" s="10"/>
      <c r="D775" s="10"/>
      <c r="E775" s="10"/>
      <c r="F775" s="10"/>
      <c r="G775" s="10"/>
      <c r="H775" s="10"/>
      <c r="I775" s="10"/>
      <c r="J775" s="10"/>
      <c r="K775" s="10"/>
      <c r="L775" s="10"/>
      <c r="M775" s="10"/>
      <c r="N775" s="10"/>
      <c r="O775" s="10"/>
      <c r="P775" s="10"/>
      <c r="Q775" s="10"/>
      <c r="R775" s="10"/>
      <c r="S775" s="10"/>
      <c r="T775" s="10"/>
      <c r="U775" s="10"/>
      <c r="V775" s="10"/>
      <c r="W775" s="10"/>
      <c r="X775" s="10"/>
      <c r="Y775" s="10"/>
      <c r="Z775" s="10"/>
      <c r="AA775" s="10"/>
    </row>
    <row r="776" spans="1:27" ht="12.75" customHeight="1" x14ac:dyDescent="0.15">
      <c r="A776" s="10"/>
      <c r="B776" s="10"/>
      <c r="C776" s="10"/>
      <c r="D776" s="10"/>
      <c r="E776" s="10"/>
      <c r="F776" s="10"/>
      <c r="G776" s="10"/>
      <c r="H776" s="10"/>
      <c r="I776" s="10"/>
      <c r="J776" s="10"/>
      <c r="K776" s="10"/>
      <c r="L776" s="10"/>
      <c r="M776" s="10"/>
      <c r="N776" s="10"/>
      <c r="O776" s="10"/>
      <c r="P776" s="10"/>
      <c r="Q776" s="10"/>
      <c r="R776" s="10"/>
      <c r="S776" s="10"/>
      <c r="T776" s="10"/>
      <c r="U776" s="10"/>
      <c r="V776" s="10"/>
      <c r="W776" s="10"/>
      <c r="X776" s="10"/>
      <c r="Y776" s="10"/>
      <c r="Z776" s="10"/>
      <c r="AA776" s="10"/>
    </row>
    <row r="777" spans="1:27" ht="12.75" customHeight="1" x14ac:dyDescent="0.15">
      <c r="A777" s="10"/>
      <c r="B777" s="10"/>
      <c r="C777" s="10"/>
      <c r="D777" s="10"/>
      <c r="E777" s="10"/>
      <c r="F777" s="10"/>
      <c r="G777" s="10"/>
      <c r="H777" s="10"/>
      <c r="I777" s="10"/>
      <c r="J777" s="10"/>
      <c r="K777" s="10"/>
      <c r="L777" s="10"/>
      <c r="M777" s="10"/>
      <c r="N777" s="10"/>
      <c r="O777" s="10"/>
      <c r="P777" s="10"/>
      <c r="Q777" s="10"/>
      <c r="R777" s="10"/>
      <c r="S777" s="10"/>
      <c r="T777" s="10"/>
      <c r="U777" s="10"/>
      <c r="V777" s="10"/>
      <c r="W777" s="10"/>
      <c r="X777" s="10"/>
      <c r="Y777" s="10"/>
      <c r="Z777" s="10"/>
      <c r="AA777" s="10"/>
    </row>
    <row r="778" spans="1:27" ht="12.75" customHeight="1" x14ac:dyDescent="0.15">
      <c r="A778" s="10"/>
      <c r="B778" s="10"/>
      <c r="C778" s="10"/>
      <c r="D778" s="10"/>
      <c r="E778" s="10"/>
      <c r="F778" s="10"/>
      <c r="G778" s="10"/>
      <c r="H778" s="10"/>
      <c r="I778" s="10"/>
      <c r="J778" s="10"/>
      <c r="K778" s="10"/>
      <c r="L778" s="10"/>
      <c r="M778" s="10"/>
      <c r="N778" s="10"/>
      <c r="O778" s="10"/>
      <c r="P778" s="10"/>
      <c r="Q778" s="10"/>
      <c r="R778" s="10"/>
      <c r="S778" s="10"/>
      <c r="T778" s="10"/>
      <c r="U778" s="10"/>
      <c r="V778" s="10"/>
      <c r="W778" s="10"/>
      <c r="X778" s="10"/>
      <c r="Y778" s="10"/>
      <c r="Z778" s="10"/>
      <c r="AA778" s="10"/>
    </row>
    <row r="779" spans="1:27" ht="12.75" customHeight="1" x14ac:dyDescent="0.15">
      <c r="A779" s="10"/>
      <c r="B779" s="10"/>
      <c r="C779" s="10"/>
      <c r="D779" s="10"/>
      <c r="E779" s="10"/>
      <c r="F779" s="10"/>
      <c r="G779" s="10"/>
      <c r="H779" s="10"/>
      <c r="I779" s="10"/>
      <c r="J779" s="10"/>
      <c r="K779" s="10"/>
      <c r="L779" s="10"/>
      <c r="M779" s="10"/>
      <c r="N779" s="10"/>
      <c r="O779" s="10"/>
      <c r="P779" s="10"/>
      <c r="Q779" s="10"/>
      <c r="R779" s="10"/>
      <c r="S779" s="10"/>
      <c r="T779" s="10"/>
      <c r="U779" s="10"/>
      <c r="V779" s="10"/>
      <c r="W779" s="10"/>
      <c r="X779" s="10"/>
      <c r="Y779" s="10"/>
      <c r="Z779" s="10"/>
      <c r="AA779" s="10"/>
    </row>
    <row r="780" spans="1:27" ht="12.75" customHeight="1" x14ac:dyDescent="0.15">
      <c r="A780" s="10"/>
      <c r="B780" s="10"/>
      <c r="C780" s="10"/>
      <c r="D780" s="10"/>
      <c r="E780" s="10"/>
      <c r="F780" s="10"/>
      <c r="G780" s="10"/>
      <c r="H780" s="10"/>
      <c r="I780" s="10"/>
      <c r="J780" s="10"/>
      <c r="K780" s="10"/>
      <c r="L780" s="10"/>
      <c r="M780" s="10"/>
      <c r="N780" s="10"/>
      <c r="O780" s="10"/>
      <c r="P780" s="10"/>
      <c r="Q780" s="10"/>
      <c r="R780" s="10"/>
      <c r="S780" s="10"/>
      <c r="T780" s="10"/>
      <c r="U780" s="10"/>
      <c r="V780" s="10"/>
      <c r="W780" s="10"/>
      <c r="X780" s="10"/>
      <c r="Y780" s="10"/>
      <c r="Z780" s="10"/>
      <c r="AA780" s="10"/>
    </row>
    <row r="781" spans="1:27" ht="12.75" customHeight="1" x14ac:dyDescent="0.15">
      <c r="A781" s="10"/>
      <c r="B781" s="10"/>
      <c r="C781" s="10"/>
      <c r="D781" s="10"/>
      <c r="E781" s="10"/>
      <c r="F781" s="10"/>
      <c r="G781" s="10"/>
      <c r="H781" s="10"/>
      <c r="I781" s="10"/>
      <c r="J781" s="10"/>
      <c r="K781" s="10"/>
      <c r="L781" s="10"/>
      <c r="M781" s="10"/>
      <c r="N781" s="10"/>
      <c r="O781" s="10"/>
      <c r="P781" s="10"/>
      <c r="Q781" s="10"/>
      <c r="R781" s="10"/>
      <c r="S781" s="10"/>
      <c r="T781" s="10"/>
      <c r="U781" s="10"/>
      <c r="V781" s="10"/>
      <c r="W781" s="10"/>
      <c r="X781" s="10"/>
      <c r="Y781" s="10"/>
      <c r="Z781" s="10"/>
      <c r="AA781" s="10"/>
    </row>
    <row r="782" spans="1:27" ht="12.75" customHeight="1" x14ac:dyDescent="0.15">
      <c r="A782" s="10"/>
      <c r="B782" s="10"/>
      <c r="C782" s="10"/>
      <c r="D782" s="10"/>
      <c r="E782" s="10"/>
      <c r="F782" s="10"/>
      <c r="G782" s="10"/>
      <c r="H782" s="10"/>
      <c r="I782" s="10"/>
      <c r="J782" s="10"/>
      <c r="K782" s="10"/>
      <c r="L782" s="10"/>
      <c r="M782" s="10"/>
      <c r="N782" s="10"/>
      <c r="O782" s="10"/>
      <c r="P782" s="10"/>
      <c r="Q782" s="10"/>
      <c r="R782" s="10"/>
      <c r="S782" s="10"/>
      <c r="T782" s="10"/>
      <c r="U782" s="10"/>
      <c r="V782" s="10"/>
      <c r="W782" s="10"/>
      <c r="X782" s="10"/>
      <c r="Y782" s="10"/>
      <c r="Z782" s="10"/>
      <c r="AA782" s="10"/>
    </row>
    <row r="783" spans="1:27" ht="12.75" customHeight="1" x14ac:dyDescent="0.15">
      <c r="A783" s="10"/>
      <c r="B783" s="10"/>
      <c r="C783" s="10"/>
      <c r="D783" s="10"/>
      <c r="E783" s="10"/>
      <c r="F783" s="10"/>
      <c r="G783" s="10"/>
      <c r="H783" s="10"/>
      <c r="I783" s="10"/>
      <c r="J783" s="10"/>
      <c r="K783" s="10"/>
      <c r="L783" s="10"/>
      <c r="M783" s="10"/>
      <c r="N783" s="10"/>
      <c r="O783" s="10"/>
      <c r="P783" s="10"/>
      <c r="Q783" s="10"/>
      <c r="R783" s="10"/>
      <c r="S783" s="10"/>
      <c r="T783" s="10"/>
      <c r="U783" s="10"/>
      <c r="V783" s="10"/>
      <c r="W783" s="10"/>
      <c r="X783" s="10"/>
      <c r="Y783" s="10"/>
      <c r="Z783" s="10"/>
      <c r="AA783" s="10"/>
    </row>
    <row r="784" spans="1:27" ht="12.75" customHeight="1" x14ac:dyDescent="0.15">
      <c r="A784" s="10"/>
      <c r="B784" s="10"/>
      <c r="C784" s="10"/>
      <c r="D784" s="10"/>
      <c r="E784" s="10"/>
      <c r="F784" s="10"/>
      <c r="G784" s="10"/>
      <c r="H784" s="10"/>
      <c r="I784" s="10"/>
      <c r="J784" s="10"/>
      <c r="K784" s="10"/>
      <c r="L784" s="10"/>
      <c r="M784" s="10"/>
      <c r="N784" s="10"/>
      <c r="O784" s="10"/>
      <c r="P784" s="10"/>
      <c r="Q784" s="10"/>
      <c r="R784" s="10"/>
      <c r="S784" s="10"/>
      <c r="T784" s="10"/>
      <c r="U784" s="10"/>
      <c r="V784" s="10"/>
      <c r="W784" s="10"/>
      <c r="X784" s="10"/>
      <c r="Y784" s="10"/>
      <c r="Z784" s="10"/>
      <c r="AA784" s="10"/>
    </row>
    <row r="785" spans="1:27" ht="12.75" customHeight="1" x14ac:dyDescent="0.15">
      <c r="A785" s="10"/>
      <c r="B785" s="10"/>
      <c r="C785" s="10"/>
      <c r="D785" s="10"/>
      <c r="E785" s="10"/>
      <c r="F785" s="10"/>
      <c r="G785" s="10"/>
      <c r="H785" s="10"/>
      <c r="I785" s="10"/>
      <c r="J785" s="10"/>
      <c r="K785" s="10"/>
      <c r="L785" s="10"/>
      <c r="M785" s="10"/>
      <c r="N785" s="10"/>
      <c r="O785" s="10"/>
      <c r="P785" s="10"/>
      <c r="Q785" s="10"/>
      <c r="R785" s="10"/>
      <c r="S785" s="10"/>
      <c r="T785" s="10"/>
      <c r="U785" s="10"/>
      <c r="V785" s="10"/>
      <c r="W785" s="10"/>
      <c r="X785" s="10"/>
      <c r="Y785" s="10"/>
      <c r="Z785" s="10"/>
      <c r="AA785" s="10"/>
    </row>
    <row r="786" spans="1:27" ht="12.75" customHeight="1" x14ac:dyDescent="0.15">
      <c r="A786" s="10"/>
      <c r="B786" s="10"/>
      <c r="C786" s="10"/>
      <c r="D786" s="10"/>
      <c r="E786" s="10"/>
      <c r="F786" s="10"/>
      <c r="G786" s="10"/>
      <c r="H786" s="10"/>
      <c r="I786" s="10"/>
      <c r="J786" s="10"/>
      <c r="K786" s="10"/>
      <c r="L786" s="10"/>
      <c r="M786" s="10"/>
      <c r="N786" s="10"/>
      <c r="O786" s="10"/>
      <c r="P786" s="10"/>
      <c r="Q786" s="10"/>
      <c r="R786" s="10"/>
      <c r="S786" s="10"/>
      <c r="T786" s="10"/>
      <c r="U786" s="10"/>
      <c r="V786" s="10"/>
      <c r="W786" s="10"/>
      <c r="X786" s="10"/>
      <c r="Y786" s="10"/>
      <c r="Z786" s="10"/>
      <c r="AA786" s="10"/>
    </row>
    <row r="787" spans="1:27" ht="12.75" customHeight="1" x14ac:dyDescent="0.15">
      <c r="A787" s="10"/>
      <c r="B787" s="10"/>
      <c r="C787" s="10"/>
      <c r="D787" s="10"/>
      <c r="E787" s="10"/>
      <c r="F787" s="10"/>
      <c r="G787" s="10"/>
      <c r="H787" s="10"/>
      <c r="I787" s="10"/>
      <c r="J787" s="10"/>
      <c r="K787" s="10"/>
      <c r="L787" s="10"/>
      <c r="M787" s="10"/>
      <c r="N787" s="10"/>
      <c r="O787" s="10"/>
      <c r="P787" s="10"/>
      <c r="Q787" s="10"/>
      <c r="R787" s="10"/>
      <c r="S787" s="10"/>
      <c r="T787" s="10"/>
      <c r="U787" s="10"/>
      <c r="V787" s="10"/>
      <c r="W787" s="10"/>
      <c r="X787" s="10"/>
      <c r="Y787" s="10"/>
      <c r="Z787" s="10"/>
      <c r="AA787" s="10"/>
    </row>
    <row r="788" spans="1:27" ht="12.75" customHeight="1" x14ac:dyDescent="0.15">
      <c r="A788" s="10"/>
      <c r="B788" s="10"/>
      <c r="C788" s="10"/>
      <c r="D788" s="10"/>
      <c r="E788" s="10"/>
      <c r="F788" s="10"/>
      <c r="G788" s="10"/>
      <c r="H788" s="10"/>
      <c r="I788" s="10"/>
      <c r="J788" s="10"/>
      <c r="K788" s="10"/>
      <c r="L788" s="10"/>
      <c r="M788" s="10"/>
      <c r="N788" s="10"/>
      <c r="O788" s="10"/>
      <c r="P788" s="10"/>
      <c r="Q788" s="10"/>
      <c r="R788" s="10"/>
      <c r="S788" s="10"/>
      <c r="T788" s="10"/>
      <c r="U788" s="10"/>
      <c r="V788" s="10"/>
      <c r="W788" s="10"/>
      <c r="X788" s="10"/>
      <c r="Y788" s="10"/>
      <c r="Z788" s="10"/>
      <c r="AA788" s="10"/>
    </row>
    <row r="789" spans="1:27" ht="12.75" customHeight="1" x14ac:dyDescent="0.15">
      <c r="A789" s="10"/>
      <c r="B789" s="10"/>
      <c r="C789" s="10"/>
      <c r="D789" s="10"/>
      <c r="E789" s="10"/>
      <c r="F789" s="10"/>
      <c r="G789" s="10"/>
      <c r="H789" s="10"/>
      <c r="I789" s="10"/>
      <c r="J789" s="10"/>
      <c r="K789" s="10"/>
      <c r="L789" s="10"/>
      <c r="M789" s="10"/>
      <c r="N789" s="10"/>
      <c r="O789" s="10"/>
      <c r="P789" s="10"/>
      <c r="Q789" s="10"/>
      <c r="R789" s="10"/>
      <c r="S789" s="10"/>
      <c r="T789" s="10"/>
      <c r="U789" s="10"/>
      <c r="V789" s="10"/>
      <c r="W789" s="10"/>
      <c r="X789" s="10"/>
      <c r="Y789" s="10"/>
      <c r="Z789" s="10"/>
      <c r="AA789" s="10"/>
    </row>
    <row r="790" spans="1:27" ht="12.75" customHeight="1" x14ac:dyDescent="0.15">
      <c r="A790" s="10"/>
      <c r="B790" s="10"/>
      <c r="C790" s="10"/>
      <c r="D790" s="10"/>
      <c r="E790" s="10"/>
      <c r="F790" s="10"/>
      <c r="G790" s="10"/>
      <c r="H790" s="10"/>
      <c r="I790" s="10"/>
      <c r="J790" s="10"/>
      <c r="K790" s="10"/>
      <c r="L790" s="10"/>
      <c r="M790" s="10"/>
      <c r="N790" s="10"/>
      <c r="O790" s="10"/>
      <c r="P790" s="10"/>
      <c r="Q790" s="10"/>
      <c r="R790" s="10"/>
      <c r="S790" s="10"/>
      <c r="T790" s="10"/>
      <c r="U790" s="10"/>
      <c r="V790" s="10"/>
      <c r="W790" s="10"/>
      <c r="X790" s="10"/>
      <c r="Y790" s="10"/>
      <c r="Z790" s="10"/>
      <c r="AA790" s="10"/>
    </row>
    <row r="791" spans="1:27" ht="12.75" customHeight="1" x14ac:dyDescent="0.15">
      <c r="A791" s="10"/>
      <c r="B791" s="10"/>
      <c r="C791" s="10"/>
      <c r="D791" s="10"/>
      <c r="E791" s="10"/>
      <c r="F791" s="10"/>
      <c r="G791" s="10"/>
      <c r="H791" s="10"/>
      <c r="I791" s="10"/>
      <c r="J791" s="10"/>
      <c r="K791" s="10"/>
      <c r="L791" s="10"/>
      <c r="M791" s="10"/>
      <c r="N791" s="10"/>
      <c r="O791" s="10"/>
      <c r="P791" s="10"/>
      <c r="Q791" s="10"/>
      <c r="R791" s="10"/>
      <c r="S791" s="10"/>
      <c r="T791" s="10"/>
      <c r="U791" s="10"/>
      <c r="V791" s="10"/>
      <c r="W791" s="10"/>
      <c r="X791" s="10"/>
      <c r="Y791" s="10"/>
      <c r="Z791" s="10"/>
      <c r="AA791" s="10"/>
    </row>
    <row r="792" spans="1:27" ht="12.75" customHeight="1" x14ac:dyDescent="0.15">
      <c r="A792" s="10"/>
      <c r="B792" s="10"/>
      <c r="C792" s="10"/>
      <c r="D792" s="10"/>
      <c r="E792" s="10"/>
      <c r="F792" s="10"/>
      <c r="G792" s="10"/>
      <c r="H792" s="10"/>
      <c r="I792" s="10"/>
      <c r="J792" s="10"/>
      <c r="K792" s="10"/>
      <c r="L792" s="10"/>
      <c r="M792" s="10"/>
      <c r="N792" s="10"/>
      <c r="O792" s="10"/>
      <c r="P792" s="10"/>
      <c r="Q792" s="10"/>
      <c r="R792" s="10"/>
      <c r="S792" s="10"/>
      <c r="T792" s="10"/>
      <c r="U792" s="10"/>
      <c r="V792" s="10"/>
      <c r="W792" s="10"/>
      <c r="X792" s="10"/>
      <c r="Y792" s="10"/>
      <c r="Z792" s="10"/>
      <c r="AA792" s="10"/>
    </row>
    <row r="793" spans="1:27" ht="12.75" customHeight="1" x14ac:dyDescent="0.15">
      <c r="A793" s="10"/>
      <c r="B793" s="10"/>
      <c r="C793" s="10"/>
      <c r="D793" s="10"/>
      <c r="E793" s="10"/>
      <c r="F793" s="10"/>
      <c r="G793" s="10"/>
      <c r="H793" s="10"/>
      <c r="I793" s="10"/>
      <c r="J793" s="10"/>
      <c r="K793" s="10"/>
      <c r="L793" s="10"/>
      <c r="M793" s="10"/>
      <c r="N793" s="10"/>
      <c r="O793" s="10"/>
      <c r="P793" s="10"/>
      <c r="Q793" s="10"/>
      <c r="R793" s="10"/>
      <c r="S793" s="10"/>
      <c r="T793" s="10"/>
      <c r="U793" s="10"/>
      <c r="V793" s="10"/>
      <c r="W793" s="10"/>
      <c r="X793" s="10"/>
      <c r="Y793" s="10"/>
      <c r="Z793" s="10"/>
      <c r="AA793" s="10"/>
    </row>
    <row r="794" spans="1:27" ht="12.75" customHeight="1" x14ac:dyDescent="0.15">
      <c r="A794" s="10"/>
      <c r="B794" s="10"/>
      <c r="C794" s="10"/>
      <c r="D794" s="10"/>
      <c r="E794" s="10"/>
      <c r="F794" s="10"/>
      <c r="G794" s="10"/>
      <c r="H794" s="10"/>
      <c r="I794" s="10"/>
      <c r="J794" s="10"/>
      <c r="K794" s="10"/>
      <c r="L794" s="10"/>
      <c r="M794" s="10"/>
      <c r="N794" s="10"/>
      <c r="O794" s="10"/>
      <c r="P794" s="10"/>
      <c r="Q794" s="10"/>
      <c r="R794" s="10"/>
      <c r="S794" s="10"/>
      <c r="T794" s="10"/>
      <c r="U794" s="10"/>
      <c r="V794" s="10"/>
      <c r="W794" s="10"/>
      <c r="X794" s="10"/>
      <c r="Y794" s="10"/>
      <c r="Z794" s="10"/>
      <c r="AA794" s="10"/>
    </row>
    <row r="795" spans="1:27" ht="12.75" customHeight="1" x14ac:dyDescent="0.15">
      <c r="A795" s="10"/>
      <c r="B795" s="10"/>
      <c r="C795" s="10"/>
      <c r="D795" s="10"/>
      <c r="E795" s="10"/>
      <c r="F795" s="10"/>
      <c r="G795" s="10"/>
      <c r="H795" s="10"/>
      <c r="I795" s="10"/>
      <c r="J795" s="10"/>
      <c r="K795" s="10"/>
      <c r="L795" s="10"/>
      <c r="M795" s="10"/>
      <c r="N795" s="10"/>
      <c r="O795" s="10"/>
      <c r="P795" s="10"/>
      <c r="Q795" s="10"/>
      <c r="R795" s="10"/>
      <c r="S795" s="10"/>
      <c r="T795" s="10"/>
      <c r="U795" s="10"/>
      <c r="V795" s="10"/>
      <c r="W795" s="10"/>
      <c r="X795" s="10"/>
      <c r="Y795" s="10"/>
      <c r="Z795" s="10"/>
      <c r="AA795" s="10"/>
    </row>
    <row r="796" spans="1:27" ht="12.75" customHeight="1" x14ac:dyDescent="0.15">
      <c r="A796" s="10"/>
      <c r="B796" s="10"/>
      <c r="C796" s="10"/>
      <c r="D796" s="10"/>
      <c r="E796" s="10"/>
      <c r="F796" s="10"/>
      <c r="G796" s="10"/>
      <c r="H796" s="10"/>
      <c r="I796" s="10"/>
      <c r="J796" s="10"/>
      <c r="K796" s="10"/>
      <c r="L796" s="10"/>
      <c r="M796" s="10"/>
      <c r="N796" s="10"/>
      <c r="O796" s="10"/>
      <c r="P796" s="10"/>
      <c r="Q796" s="10"/>
      <c r="R796" s="10"/>
      <c r="S796" s="10"/>
      <c r="T796" s="10"/>
      <c r="U796" s="10"/>
      <c r="V796" s="10"/>
      <c r="W796" s="10"/>
      <c r="X796" s="10"/>
      <c r="Y796" s="10"/>
      <c r="Z796" s="10"/>
      <c r="AA796" s="10"/>
    </row>
    <row r="797" spans="1:27" ht="12.75" customHeight="1" x14ac:dyDescent="0.15">
      <c r="A797" s="10"/>
      <c r="B797" s="10"/>
      <c r="C797" s="10"/>
      <c r="D797" s="10"/>
      <c r="E797" s="10"/>
      <c r="F797" s="10"/>
      <c r="G797" s="10"/>
      <c r="H797" s="10"/>
      <c r="I797" s="10"/>
      <c r="J797" s="10"/>
      <c r="K797" s="10"/>
      <c r="L797" s="10"/>
      <c r="M797" s="10"/>
      <c r="N797" s="10"/>
      <c r="O797" s="10"/>
      <c r="P797" s="10"/>
      <c r="Q797" s="10"/>
      <c r="R797" s="10"/>
      <c r="S797" s="10"/>
      <c r="T797" s="10"/>
      <c r="U797" s="10"/>
      <c r="V797" s="10"/>
      <c r="W797" s="10"/>
      <c r="X797" s="10"/>
      <c r="Y797" s="10"/>
      <c r="Z797" s="10"/>
      <c r="AA797" s="10"/>
    </row>
    <row r="798" spans="1:27" ht="12.75" customHeight="1" x14ac:dyDescent="0.15">
      <c r="A798" s="10"/>
      <c r="B798" s="10"/>
      <c r="C798" s="10"/>
      <c r="D798" s="10"/>
      <c r="E798" s="10"/>
      <c r="F798" s="10"/>
      <c r="G798" s="10"/>
      <c r="H798" s="10"/>
      <c r="I798" s="10"/>
      <c r="J798" s="10"/>
      <c r="K798" s="10"/>
      <c r="L798" s="10"/>
      <c r="M798" s="10"/>
      <c r="N798" s="10"/>
      <c r="O798" s="10"/>
      <c r="P798" s="10"/>
      <c r="Q798" s="10"/>
      <c r="R798" s="10"/>
      <c r="S798" s="10"/>
      <c r="T798" s="10"/>
      <c r="U798" s="10"/>
      <c r="V798" s="10"/>
      <c r="W798" s="10"/>
      <c r="X798" s="10"/>
      <c r="Y798" s="10"/>
      <c r="Z798" s="10"/>
      <c r="AA798" s="10"/>
    </row>
    <row r="799" spans="1:27" ht="12.75" customHeight="1" x14ac:dyDescent="0.15">
      <c r="A799" s="10"/>
      <c r="B799" s="10"/>
      <c r="C799" s="10"/>
      <c r="D799" s="10"/>
      <c r="E799" s="10"/>
      <c r="F799" s="10"/>
      <c r="G799" s="10"/>
      <c r="H799" s="10"/>
      <c r="I799" s="10"/>
      <c r="J799" s="10"/>
      <c r="K799" s="10"/>
      <c r="L799" s="10"/>
      <c r="M799" s="10"/>
      <c r="N799" s="10"/>
      <c r="O799" s="10"/>
      <c r="P799" s="10"/>
      <c r="Q799" s="10"/>
      <c r="R799" s="10"/>
      <c r="S799" s="10"/>
      <c r="T799" s="10"/>
      <c r="U799" s="10"/>
      <c r="V799" s="10"/>
      <c r="W799" s="10"/>
      <c r="X799" s="10"/>
      <c r="Y799" s="10"/>
      <c r="Z799" s="10"/>
      <c r="AA799" s="10"/>
    </row>
    <row r="800" spans="1:27" ht="12.75" customHeight="1" x14ac:dyDescent="0.15">
      <c r="A800" s="10"/>
      <c r="B800" s="10"/>
      <c r="C800" s="10"/>
      <c r="D800" s="10"/>
      <c r="E800" s="10"/>
      <c r="F800" s="10"/>
      <c r="G800" s="10"/>
      <c r="H800" s="10"/>
      <c r="I800" s="10"/>
      <c r="J800" s="10"/>
      <c r="K800" s="10"/>
      <c r="L800" s="10"/>
      <c r="M800" s="10"/>
      <c r="N800" s="10"/>
      <c r="O800" s="10"/>
      <c r="P800" s="10"/>
      <c r="Q800" s="10"/>
      <c r="R800" s="10"/>
      <c r="S800" s="10"/>
      <c r="T800" s="10"/>
      <c r="U800" s="10"/>
      <c r="V800" s="10"/>
      <c r="W800" s="10"/>
      <c r="X800" s="10"/>
      <c r="Y800" s="10"/>
      <c r="Z800" s="10"/>
      <c r="AA800" s="10"/>
    </row>
    <row r="801" spans="1:27" ht="12.75" customHeight="1" x14ac:dyDescent="0.15">
      <c r="A801" s="10"/>
      <c r="B801" s="10"/>
      <c r="C801" s="10"/>
      <c r="D801" s="10"/>
      <c r="E801" s="10"/>
      <c r="F801" s="10"/>
      <c r="G801" s="10"/>
      <c r="H801" s="10"/>
      <c r="I801" s="10"/>
      <c r="J801" s="10"/>
      <c r="K801" s="10"/>
      <c r="L801" s="10"/>
      <c r="M801" s="10"/>
      <c r="N801" s="10"/>
      <c r="O801" s="10"/>
      <c r="P801" s="10"/>
      <c r="Q801" s="10"/>
      <c r="R801" s="10"/>
      <c r="S801" s="10"/>
      <c r="T801" s="10"/>
      <c r="U801" s="10"/>
      <c r="V801" s="10"/>
      <c r="W801" s="10"/>
      <c r="X801" s="10"/>
      <c r="Y801" s="10"/>
      <c r="Z801" s="10"/>
      <c r="AA801" s="10"/>
    </row>
    <row r="802" spans="1:27" ht="12.75" customHeight="1" x14ac:dyDescent="0.15">
      <c r="A802" s="10"/>
      <c r="B802" s="10"/>
      <c r="C802" s="10"/>
      <c r="D802" s="10"/>
      <c r="E802" s="10"/>
      <c r="F802" s="10"/>
      <c r="G802" s="10"/>
      <c r="H802" s="10"/>
      <c r="I802" s="10"/>
      <c r="J802" s="10"/>
      <c r="K802" s="10"/>
      <c r="L802" s="10"/>
      <c r="M802" s="10"/>
      <c r="N802" s="10"/>
      <c r="O802" s="10"/>
      <c r="P802" s="10"/>
      <c r="Q802" s="10"/>
      <c r="R802" s="10"/>
      <c r="S802" s="10"/>
      <c r="T802" s="10"/>
      <c r="U802" s="10"/>
      <c r="V802" s="10"/>
      <c r="W802" s="10"/>
      <c r="X802" s="10"/>
      <c r="Y802" s="10"/>
      <c r="Z802" s="10"/>
      <c r="AA802" s="10"/>
    </row>
    <row r="803" spans="1:27" ht="12.75" customHeight="1" x14ac:dyDescent="0.15">
      <c r="A803" s="10"/>
      <c r="B803" s="10"/>
      <c r="C803" s="10"/>
      <c r="D803" s="10"/>
      <c r="E803" s="10"/>
      <c r="F803" s="10"/>
      <c r="G803" s="10"/>
      <c r="H803" s="10"/>
      <c r="I803" s="10"/>
      <c r="J803" s="10"/>
      <c r="K803" s="10"/>
      <c r="L803" s="10"/>
      <c r="M803" s="10"/>
      <c r="N803" s="10"/>
      <c r="O803" s="10"/>
      <c r="P803" s="10"/>
      <c r="Q803" s="10"/>
      <c r="R803" s="10"/>
      <c r="S803" s="10"/>
      <c r="T803" s="10"/>
      <c r="U803" s="10"/>
      <c r="V803" s="10"/>
      <c r="W803" s="10"/>
      <c r="X803" s="10"/>
      <c r="Y803" s="10"/>
      <c r="Z803" s="10"/>
      <c r="AA803" s="10"/>
    </row>
    <row r="804" spans="1:27" ht="12.75" customHeight="1" x14ac:dyDescent="0.15">
      <c r="A804" s="10"/>
      <c r="B804" s="10"/>
      <c r="C804" s="10"/>
      <c r="D804" s="10"/>
      <c r="E804" s="10"/>
      <c r="F804" s="10"/>
      <c r="G804" s="10"/>
      <c r="H804" s="10"/>
      <c r="I804" s="10"/>
      <c r="J804" s="10"/>
      <c r="K804" s="10"/>
      <c r="L804" s="10"/>
      <c r="M804" s="10"/>
      <c r="N804" s="10"/>
      <c r="O804" s="10"/>
      <c r="P804" s="10"/>
      <c r="Q804" s="10"/>
      <c r="R804" s="10"/>
      <c r="S804" s="10"/>
      <c r="T804" s="10"/>
      <c r="U804" s="10"/>
      <c r="V804" s="10"/>
      <c r="W804" s="10"/>
      <c r="X804" s="10"/>
      <c r="Y804" s="10"/>
      <c r="Z804" s="10"/>
      <c r="AA804" s="10"/>
    </row>
    <row r="805" spans="1:27" ht="12.75" customHeight="1" x14ac:dyDescent="0.15">
      <c r="A805" s="10"/>
      <c r="B805" s="10"/>
      <c r="C805" s="10"/>
      <c r="D805" s="10"/>
      <c r="E805" s="10"/>
      <c r="F805" s="10"/>
      <c r="G805" s="10"/>
      <c r="H805" s="10"/>
      <c r="I805" s="10"/>
      <c r="J805" s="10"/>
      <c r="K805" s="10"/>
      <c r="L805" s="10"/>
      <c r="M805" s="10"/>
      <c r="N805" s="10"/>
      <c r="O805" s="10"/>
      <c r="P805" s="10"/>
      <c r="Q805" s="10"/>
      <c r="R805" s="10"/>
      <c r="S805" s="10"/>
      <c r="T805" s="10"/>
      <c r="U805" s="10"/>
      <c r="V805" s="10"/>
      <c r="W805" s="10"/>
      <c r="X805" s="10"/>
      <c r="Y805" s="10"/>
      <c r="Z805" s="10"/>
      <c r="AA805" s="10"/>
    </row>
    <row r="806" spans="1:27" ht="12.75" customHeight="1" x14ac:dyDescent="0.15">
      <c r="A806" s="10"/>
      <c r="B806" s="10"/>
      <c r="C806" s="10"/>
      <c r="D806" s="10"/>
      <c r="E806" s="10"/>
      <c r="F806" s="10"/>
      <c r="G806" s="10"/>
      <c r="H806" s="10"/>
      <c r="I806" s="10"/>
      <c r="J806" s="10"/>
      <c r="K806" s="10"/>
      <c r="L806" s="10"/>
      <c r="M806" s="10"/>
      <c r="N806" s="10"/>
      <c r="O806" s="10"/>
      <c r="P806" s="10"/>
      <c r="Q806" s="10"/>
      <c r="R806" s="10"/>
      <c r="S806" s="10"/>
      <c r="T806" s="10"/>
      <c r="U806" s="10"/>
      <c r="V806" s="10"/>
      <c r="W806" s="10"/>
      <c r="X806" s="10"/>
      <c r="Y806" s="10"/>
      <c r="Z806" s="10"/>
      <c r="AA806" s="10"/>
    </row>
    <row r="807" spans="1:27" ht="12.75" customHeight="1" x14ac:dyDescent="0.15">
      <c r="A807" s="10"/>
      <c r="B807" s="10"/>
      <c r="C807" s="10"/>
      <c r="D807" s="10"/>
      <c r="E807" s="10"/>
      <c r="F807" s="10"/>
      <c r="G807" s="10"/>
      <c r="H807" s="10"/>
      <c r="I807" s="10"/>
      <c r="J807" s="10"/>
      <c r="K807" s="10"/>
      <c r="L807" s="10"/>
      <c r="M807" s="10"/>
      <c r="N807" s="10"/>
      <c r="O807" s="10"/>
      <c r="P807" s="10"/>
      <c r="Q807" s="10"/>
      <c r="R807" s="10"/>
      <c r="S807" s="10"/>
      <c r="T807" s="10"/>
      <c r="U807" s="10"/>
      <c r="V807" s="10"/>
      <c r="W807" s="10"/>
      <c r="X807" s="10"/>
      <c r="Y807" s="10"/>
      <c r="Z807" s="10"/>
      <c r="AA807" s="10"/>
    </row>
    <row r="808" spans="1:27" ht="12.75" customHeight="1" x14ac:dyDescent="0.15">
      <c r="A808" s="10"/>
      <c r="B808" s="10"/>
      <c r="C808" s="10"/>
      <c r="D808" s="10"/>
      <c r="E808" s="10"/>
      <c r="F808" s="10"/>
      <c r="G808" s="10"/>
      <c r="H808" s="10"/>
      <c r="I808" s="10"/>
      <c r="J808" s="10"/>
      <c r="K808" s="10"/>
      <c r="L808" s="10"/>
      <c r="M808" s="10"/>
      <c r="N808" s="10"/>
      <c r="O808" s="10"/>
      <c r="P808" s="10"/>
      <c r="Q808" s="10"/>
      <c r="R808" s="10"/>
      <c r="S808" s="10"/>
      <c r="T808" s="10"/>
      <c r="U808" s="10"/>
      <c r="V808" s="10"/>
      <c r="W808" s="10"/>
      <c r="X808" s="10"/>
      <c r="Y808" s="10"/>
      <c r="Z808" s="10"/>
      <c r="AA808" s="10"/>
    </row>
    <row r="809" spans="1:27" ht="12.75" customHeight="1" x14ac:dyDescent="0.15">
      <c r="A809" s="10"/>
      <c r="B809" s="10"/>
      <c r="C809" s="10"/>
      <c r="D809" s="10"/>
      <c r="E809" s="10"/>
      <c r="F809" s="10"/>
      <c r="G809" s="10"/>
      <c r="H809" s="10"/>
      <c r="I809" s="10"/>
      <c r="J809" s="10"/>
      <c r="K809" s="10"/>
      <c r="L809" s="10"/>
      <c r="M809" s="10"/>
      <c r="N809" s="10"/>
      <c r="O809" s="10"/>
      <c r="P809" s="10"/>
      <c r="Q809" s="10"/>
      <c r="R809" s="10"/>
      <c r="S809" s="10"/>
      <c r="T809" s="10"/>
      <c r="U809" s="10"/>
      <c r="V809" s="10"/>
      <c r="W809" s="10"/>
      <c r="X809" s="10"/>
      <c r="Y809" s="10"/>
      <c r="Z809" s="10"/>
      <c r="AA809" s="10"/>
    </row>
    <row r="810" spans="1:27" ht="12.75" customHeight="1" x14ac:dyDescent="0.15">
      <c r="A810" s="10"/>
      <c r="B810" s="10"/>
      <c r="C810" s="10"/>
      <c r="D810" s="10"/>
      <c r="E810" s="10"/>
      <c r="F810" s="10"/>
      <c r="G810" s="10"/>
      <c r="H810" s="10"/>
      <c r="I810" s="10"/>
      <c r="J810" s="10"/>
      <c r="K810" s="10"/>
      <c r="L810" s="10"/>
      <c r="M810" s="10"/>
      <c r="N810" s="10"/>
      <c r="O810" s="10"/>
      <c r="P810" s="10"/>
      <c r="Q810" s="10"/>
      <c r="R810" s="10"/>
      <c r="S810" s="10"/>
      <c r="T810" s="10"/>
      <c r="U810" s="10"/>
      <c r="V810" s="10"/>
      <c r="W810" s="10"/>
      <c r="X810" s="10"/>
      <c r="Y810" s="10"/>
      <c r="Z810" s="10"/>
      <c r="AA810" s="10"/>
    </row>
    <row r="811" spans="1:27" ht="12.75" customHeight="1" x14ac:dyDescent="0.15">
      <c r="A811" s="10"/>
      <c r="B811" s="10"/>
      <c r="C811" s="10"/>
      <c r="D811" s="10"/>
      <c r="E811" s="10"/>
      <c r="F811" s="10"/>
      <c r="G811" s="10"/>
      <c r="H811" s="10"/>
      <c r="I811" s="10"/>
      <c r="J811" s="10"/>
      <c r="K811" s="10"/>
      <c r="L811" s="10"/>
      <c r="M811" s="10"/>
      <c r="N811" s="10"/>
      <c r="O811" s="10"/>
      <c r="P811" s="10"/>
      <c r="Q811" s="10"/>
      <c r="R811" s="10"/>
      <c r="S811" s="10"/>
      <c r="T811" s="10"/>
      <c r="U811" s="10"/>
      <c r="V811" s="10"/>
      <c r="W811" s="10"/>
      <c r="X811" s="10"/>
      <c r="Y811" s="10"/>
      <c r="Z811" s="10"/>
      <c r="AA811" s="10"/>
    </row>
    <row r="812" spans="1:27" ht="12.75" customHeight="1" x14ac:dyDescent="0.15">
      <c r="A812" s="10"/>
      <c r="B812" s="10"/>
      <c r="C812" s="10"/>
      <c r="D812" s="10"/>
      <c r="E812" s="10"/>
      <c r="F812" s="10"/>
      <c r="G812" s="10"/>
      <c r="H812" s="10"/>
      <c r="I812" s="10"/>
      <c r="J812" s="10"/>
      <c r="K812" s="10"/>
      <c r="L812" s="10"/>
      <c r="M812" s="10"/>
      <c r="N812" s="10"/>
      <c r="O812" s="10"/>
      <c r="P812" s="10"/>
      <c r="Q812" s="10"/>
      <c r="R812" s="10"/>
      <c r="S812" s="10"/>
      <c r="T812" s="10"/>
      <c r="U812" s="10"/>
      <c r="V812" s="10"/>
      <c r="W812" s="10"/>
      <c r="X812" s="10"/>
      <c r="Y812" s="10"/>
      <c r="Z812" s="10"/>
      <c r="AA812" s="10"/>
    </row>
    <row r="813" spans="1:27" ht="12.75" customHeight="1" x14ac:dyDescent="0.15">
      <c r="A813" s="10"/>
      <c r="B813" s="10"/>
      <c r="C813" s="10"/>
      <c r="D813" s="10"/>
      <c r="E813" s="10"/>
      <c r="F813" s="10"/>
      <c r="G813" s="10"/>
      <c r="H813" s="10"/>
      <c r="I813" s="10"/>
      <c r="J813" s="10"/>
      <c r="K813" s="10"/>
      <c r="L813" s="10"/>
      <c r="M813" s="10"/>
      <c r="N813" s="10"/>
      <c r="O813" s="10"/>
      <c r="P813" s="10"/>
      <c r="Q813" s="10"/>
      <c r="R813" s="10"/>
      <c r="S813" s="10"/>
      <c r="T813" s="10"/>
      <c r="U813" s="10"/>
      <c r="V813" s="10"/>
      <c r="W813" s="10"/>
      <c r="X813" s="10"/>
      <c r="Y813" s="10"/>
      <c r="Z813" s="10"/>
      <c r="AA813" s="10"/>
    </row>
    <row r="814" spans="1:27" ht="12.75" customHeight="1" x14ac:dyDescent="0.15">
      <c r="A814" s="10"/>
      <c r="B814" s="10"/>
      <c r="C814" s="10"/>
      <c r="D814" s="10"/>
      <c r="E814" s="10"/>
      <c r="F814" s="10"/>
      <c r="G814" s="10"/>
      <c r="H814" s="10"/>
      <c r="I814" s="10"/>
      <c r="J814" s="10"/>
      <c r="K814" s="10"/>
      <c r="L814" s="10"/>
      <c r="M814" s="10"/>
      <c r="N814" s="10"/>
      <c r="O814" s="10"/>
      <c r="P814" s="10"/>
      <c r="Q814" s="10"/>
      <c r="R814" s="10"/>
      <c r="S814" s="10"/>
      <c r="T814" s="10"/>
      <c r="U814" s="10"/>
      <c r="V814" s="10"/>
      <c r="W814" s="10"/>
      <c r="X814" s="10"/>
      <c r="Y814" s="10"/>
      <c r="Z814" s="10"/>
      <c r="AA814" s="10"/>
    </row>
    <row r="815" spans="1:27" ht="12.75" customHeight="1" x14ac:dyDescent="0.15">
      <c r="A815" s="10"/>
      <c r="B815" s="10"/>
      <c r="C815" s="10"/>
      <c r="D815" s="10"/>
      <c r="E815" s="10"/>
      <c r="F815" s="10"/>
      <c r="G815" s="10"/>
      <c r="H815" s="10"/>
      <c r="I815" s="10"/>
      <c r="J815" s="10"/>
      <c r="K815" s="10"/>
      <c r="L815" s="10"/>
      <c r="M815" s="10"/>
      <c r="N815" s="10"/>
      <c r="O815" s="10"/>
      <c r="P815" s="10"/>
      <c r="Q815" s="10"/>
      <c r="R815" s="10"/>
      <c r="S815" s="10"/>
      <c r="T815" s="10"/>
      <c r="U815" s="10"/>
      <c r="V815" s="10"/>
      <c r="W815" s="10"/>
      <c r="X815" s="10"/>
      <c r="Y815" s="10"/>
      <c r="Z815" s="10"/>
      <c r="AA815" s="10"/>
    </row>
    <row r="816" spans="1:27" ht="12.75" customHeight="1" x14ac:dyDescent="0.15">
      <c r="A816" s="10"/>
      <c r="B816" s="10"/>
      <c r="C816" s="10"/>
      <c r="D816" s="10"/>
      <c r="E816" s="10"/>
      <c r="F816" s="10"/>
      <c r="G816" s="10"/>
      <c r="H816" s="10"/>
      <c r="I816" s="10"/>
      <c r="J816" s="10"/>
      <c r="K816" s="10"/>
      <c r="L816" s="10"/>
      <c r="M816" s="10"/>
      <c r="N816" s="10"/>
      <c r="O816" s="10"/>
      <c r="P816" s="10"/>
      <c r="Q816" s="10"/>
      <c r="R816" s="10"/>
      <c r="S816" s="10"/>
      <c r="T816" s="10"/>
      <c r="U816" s="10"/>
      <c r="V816" s="10"/>
      <c r="W816" s="10"/>
      <c r="X816" s="10"/>
      <c r="Y816" s="10"/>
      <c r="Z816" s="10"/>
      <c r="AA816" s="10"/>
    </row>
    <row r="817" spans="1:27" ht="12.75" customHeight="1" x14ac:dyDescent="0.15">
      <c r="A817" s="10"/>
      <c r="B817" s="10"/>
      <c r="C817" s="10"/>
      <c r="D817" s="10"/>
      <c r="E817" s="10"/>
      <c r="F817" s="10"/>
      <c r="G817" s="10"/>
      <c r="H817" s="10"/>
      <c r="I817" s="10"/>
      <c r="J817" s="10"/>
      <c r="K817" s="10"/>
      <c r="L817" s="10"/>
      <c r="M817" s="10"/>
      <c r="N817" s="10"/>
      <c r="O817" s="10"/>
      <c r="P817" s="10"/>
      <c r="Q817" s="10"/>
      <c r="R817" s="10"/>
      <c r="S817" s="10"/>
      <c r="T817" s="10"/>
      <c r="U817" s="10"/>
      <c r="V817" s="10"/>
      <c r="W817" s="10"/>
      <c r="X817" s="10"/>
      <c r="Y817" s="10"/>
      <c r="Z817" s="10"/>
      <c r="AA817" s="10"/>
    </row>
    <row r="818" spans="1:27" ht="12.75" customHeight="1" x14ac:dyDescent="0.15">
      <c r="A818" s="10"/>
      <c r="B818" s="10"/>
      <c r="C818" s="10"/>
      <c r="D818" s="10"/>
      <c r="E818" s="10"/>
      <c r="F818" s="10"/>
      <c r="G818" s="10"/>
      <c r="H818" s="10"/>
      <c r="I818" s="10"/>
      <c r="J818" s="10"/>
      <c r="K818" s="10"/>
      <c r="L818" s="10"/>
      <c r="M818" s="10"/>
      <c r="N818" s="10"/>
      <c r="O818" s="10"/>
      <c r="P818" s="10"/>
      <c r="Q818" s="10"/>
      <c r="R818" s="10"/>
      <c r="S818" s="10"/>
      <c r="T818" s="10"/>
      <c r="U818" s="10"/>
      <c r="V818" s="10"/>
      <c r="W818" s="10"/>
      <c r="X818" s="10"/>
      <c r="Y818" s="10"/>
      <c r="Z818" s="10"/>
      <c r="AA818" s="10"/>
    </row>
    <row r="819" spans="1:27" ht="12.75" customHeight="1" x14ac:dyDescent="0.15">
      <c r="A819" s="10"/>
      <c r="B819" s="10"/>
      <c r="C819" s="10"/>
      <c r="D819" s="10"/>
      <c r="E819" s="10"/>
      <c r="F819" s="10"/>
      <c r="G819" s="10"/>
      <c r="H819" s="10"/>
      <c r="I819" s="10"/>
      <c r="J819" s="10"/>
      <c r="K819" s="10"/>
      <c r="L819" s="10"/>
      <c r="M819" s="10"/>
      <c r="N819" s="10"/>
      <c r="O819" s="10"/>
      <c r="P819" s="10"/>
      <c r="Q819" s="10"/>
      <c r="R819" s="10"/>
      <c r="S819" s="10"/>
      <c r="T819" s="10"/>
      <c r="U819" s="10"/>
      <c r="V819" s="10"/>
      <c r="W819" s="10"/>
      <c r="X819" s="10"/>
      <c r="Y819" s="10"/>
      <c r="Z819" s="10"/>
      <c r="AA819" s="10"/>
    </row>
    <row r="820" spans="1:27" ht="12.75" customHeight="1" x14ac:dyDescent="0.15">
      <c r="A820" s="10"/>
      <c r="B820" s="10"/>
      <c r="C820" s="10"/>
      <c r="D820" s="10"/>
      <c r="E820" s="10"/>
      <c r="F820" s="10"/>
      <c r="G820" s="10"/>
      <c r="H820" s="10"/>
      <c r="I820" s="10"/>
      <c r="J820" s="10"/>
      <c r="K820" s="10"/>
      <c r="L820" s="10"/>
      <c r="M820" s="10"/>
      <c r="N820" s="10"/>
      <c r="O820" s="10"/>
      <c r="P820" s="10"/>
      <c r="Q820" s="10"/>
      <c r="R820" s="10"/>
      <c r="S820" s="10"/>
      <c r="T820" s="10"/>
      <c r="U820" s="10"/>
      <c r="V820" s="10"/>
      <c r="W820" s="10"/>
      <c r="X820" s="10"/>
      <c r="Y820" s="10"/>
      <c r="Z820" s="10"/>
      <c r="AA820" s="10"/>
    </row>
    <row r="821" spans="1:27" ht="12.75" customHeight="1" x14ac:dyDescent="0.15">
      <c r="A821" s="10"/>
      <c r="B821" s="10"/>
      <c r="C821" s="10"/>
      <c r="D821" s="10"/>
      <c r="E821" s="10"/>
      <c r="F821" s="10"/>
      <c r="G821" s="10"/>
      <c r="H821" s="10"/>
      <c r="I821" s="10"/>
      <c r="J821" s="10"/>
      <c r="K821" s="10"/>
      <c r="L821" s="10"/>
      <c r="M821" s="10"/>
      <c r="N821" s="10"/>
      <c r="O821" s="10"/>
      <c r="P821" s="10"/>
      <c r="Q821" s="10"/>
      <c r="R821" s="10"/>
      <c r="S821" s="10"/>
      <c r="T821" s="10"/>
      <c r="U821" s="10"/>
      <c r="V821" s="10"/>
      <c r="W821" s="10"/>
      <c r="X821" s="10"/>
      <c r="Y821" s="10"/>
      <c r="Z821" s="10"/>
      <c r="AA821" s="10"/>
    </row>
    <row r="822" spans="1:27" ht="12.75" customHeight="1" x14ac:dyDescent="0.15">
      <c r="A822" s="10"/>
      <c r="B822" s="10"/>
      <c r="C822" s="10"/>
      <c r="D822" s="10"/>
      <c r="E822" s="10"/>
      <c r="F822" s="10"/>
      <c r="G822" s="10"/>
      <c r="H822" s="10"/>
      <c r="I822" s="10"/>
      <c r="J822" s="10"/>
      <c r="K822" s="10"/>
      <c r="L822" s="10"/>
      <c r="M822" s="10"/>
      <c r="N822" s="10"/>
      <c r="O822" s="10"/>
      <c r="P822" s="10"/>
      <c r="Q822" s="10"/>
      <c r="R822" s="10"/>
      <c r="S822" s="10"/>
      <c r="T822" s="10"/>
      <c r="U822" s="10"/>
      <c r="V822" s="10"/>
      <c r="W822" s="10"/>
      <c r="X822" s="10"/>
      <c r="Y822" s="10"/>
      <c r="Z822" s="10"/>
      <c r="AA822" s="10"/>
    </row>
    <row r="823" spans="1:27" ht="12.75" customHeight="1" x14ac:dyDescent="0.15">
      <c r="A823" s="10"/>
      <c r="B823" s="10"/>
      <c r="C823" s="10"/>
      <c r="D823" s="10"/>
      <c r="E823" s="10"/>
      <c r="F823" s="10"/>
      <c r="G823" s="10"/>
      <c r="H823" s="10"/>
      <c r="I823" s="10"/>
      <c r="J823" s="10"/>
      <c r="K823" s="10"/>
      <c r="L823" s="10"/>
      <c r="M823" s="10"/>
      <c r="N823" s="10"/>
      <c r="O823" s="10"/>
      <c r="P823" s="10"/>
      <c r="Q823" s="10"/>
      <c r="R823" s="10"/>
      <c r="S823" s="10"/>
      <c r="T823" s="10"/>
      <c r="U823" s="10"/>
      <c r="V823" s="10"/>
      <c r="W823" s="10"/>
      <c r="X823" s="10"/>
      <c r="Y823" s="10"/>
      <c r="Z823" s="10"/>
      <c r="AA823" s="10"/>
    </row>
    <row r="824" spans="1:27" ht="12.75" customHeight="1" x14ac:dyDescent="0.15">
      <c r="A824" s="10"/>
      <c r="B824" s="10"/>
      <c r="C824" s="10"/>
      <c r="D824" s="10"/>
      <c r="E824" s="10"/>
      <c r="F824" s="10"/>
      <c r="G824" s="10"/>
      <c r="H824" s="10"/>
      <c r="I824" s="10"/>
      <c r="J824" s="10"/>
      <c r="K824" s="10"/>
      <c r="L824" s="10"/>
      <c r="M824" s="10"/>
      <c r="N824" s="10"/>
      <c r="O824" s="10"/>
      <c r="P824" s="10"/>
      <c r="Q824" s="10"/>
      <c r="R824" s="10"/>
      <c r="S824" s="10"/>
      <c r="T824" s="10"/>
      <c r="U824" s="10"/>
      <c r="V824" s="10"/>
      <c r="W824" s="10"/>
      <c r="X824" s="10"/>
      <c r="Y824" s="10"/>
      <c r="Z824" s="10"/>
      <c r="AA824" s="10"/>
    </row>
    <row r="825" spans="1:27" ht="12.75" customHeight="1" x14ac:dyDescent="0.15">
      <c r="A825" s="10"/>
      <c r="B825" s="10"/>
      <c r="C825" s="10"/>
      <c r="D825" s="10"/>
      <c r="E825" s="10"/>
      <c r="F825" s="10"/>
      <c r="G825" s="10"/>
      <c r="H825" s="10"/>
      <c r="I825" s="10"/>
      <c r="J825" s="10"/>
      <c r="K825" s="10"/>
      <c r="L825" s="10"/>
      <c r="M825" s="10"/>
      <c r="N825" s="10"/>
      <c r="O825" s="10"/>
      <c r="P825" s="10"/>
      <c r="Q825" s="10"/>
      <c r="R825" s="10"/>
      <c r="S825" s="10"/>
      <c r="T825" s="10"/>
      <c r="U825" s="10"/>
      <c r="V825" s="10"/>
      <c r="W825" s="10"/>
      <c r="X825" s="10"/>
      <c r="Y825" s="10"/>
      <c r="Z825" s="10"/>
      <c r="AA825" s="10"/>
    </row>
    <row r="826" spans="1:27" ht="12.75" customHeight="1" x14ac:dyDescent="0.15">
      <c r="A826" s="10"/>
      <c r="B826" s="10"/>
      <c r="C826" s="10"/>
      <c r="D826" s="10"/>
      <c r="E826" s="10"/>
      <c r="F826" s="10"/>
      <c r="G826" s="10"/>
      <c r="H826" s="10"/>
      <c r="I826" s="10"/>
      <c r="J826" s="10"/>
      <c r="K826" s="10"/>
      <c r="L826" s="10"/>
      <c r="M826" s="10"/>
      <c r="N826" s="10"/>
      <c r="O826" s="10"/>
      <c r="P826" s="10"/>
      <c r="Q826" s="10"/>
      <c r="R826" s="10"/>
      <c r="S826" s="10"/>
      <c r="T826" s="10"/>
      <c r="U826" s="10"/>
      <c r="V826" s="10"/>
      <c r="W826" s="10"/>
      <c r="X826" s="10"/>
      <c r="Y826" s="10"/>
      <c r="Z826" s="10"/>
      <c r="AA826" s="10"/>
    </row>
    <row r="827" spans="1:27" ht="12.75" customHeight="1" x14ac:dyDescent="0.15">
      <c r="A827" s="10"/>
      <c r="B827" s="10"/>
      <c r="C827" s="10"/>
      <c r="D827" s="10"/>
      <c r="E827" s="10"/>
      <c r="F827" s="10"/>
      <c r="G827" s="10"/>
      <c r="H827" s="10"/>
      <c r="I827" s="10"/>
      <c r="J827" s="10"/>
      <c r="K827" s="10"/>
      <c r="L827" s="10"/>
      <c r="M827" s="10"/>
      <c r="N827" s="10"/>
      <c r="O827" s="10"/>
      <c r="P827" s="10"/>
      <c r="Q827" s="10"/>
      <c r="R827" s="10"/>
      <c r="S827" s="10"/>
      <c r="T827" s="10"/>
      <c r="U827" s="10"/>
      <c r="V827" s="10"/>
      <c r="W827" s="10"/>
      <c r="X827" s="10"/>
      <c r="Y827" s="10"/>
      <c r="Z827" s="10"/>
      <c r="AA827" s="10"/>
    </row>
    <row r="828" spans="1:27" ht="12.75" customHeight="1" x14ac:dyDescent="0.15">
      <c r="A828" s="10"/>
      <c r="B828" s="10"/>
      <c r="C828" s="10"/>
      <c r="D828" s="10"/>
      <c r="E828" s="10"/>
      <c r="F828" s="10"/>
      <c r="G828" s="10"/>
      <c r="H828" s="10"/>
      <c r="I828" s="10"/>
      <c r="J828" s="10"/>
      <c r="K828" s="10"/>
      <c r="L828" s="10"/>
      <c r="M828" s="10"/>
      <c r="N828" s="10"/>
      <c r="O828" s="10"/>
      <c r="P828" s="10"/>
      <c r="Q828" s="10"/>
      <c r="R828" s="10"/>
      <c r="S828" s="10"/>
      <c r="T828" s="10"/>
      <c r="U828" s="10"/>
      <c r="V828" s="10"/>
      <c r="W828" s="10"/>
      <c r="X828" s="10"/>
      <c r="Y828" s="10"/>
      <c r="Z828" s="10"/>
      <c r="AA828" s="10"/>
    </row>
    <row r="829" spans="1:27" ht="12.75" customHeight="1" x14ac:dyDescent="0.15">
      <c r="A829" s="10"/>
      <c r="B829" s="10"/>
      <c r="C829" s="10"/>
      <c r="D829" s="10"/>
      <c r="E829" s="10"/>
      <c r="F829" s="10"/>
      <c r="G829" s="10"/>
      <c r="H829" s="10"/>
      <c r="I829" s="10"/>
      <c r="J829" s="10"/>
      <c r="K829" s="10"/>
      <c r="L829" s="10"/>
      <c r="M829" s="10"/>
      <c r="N829" s="10"/>
      <c r="O829" s="10"/>
      <c r="P829" s="10"/>
      <c r="Q829" s="10"/>
      <c r="R829" s="10"/>
      <c r="S829" s="10"/>
      <c r="T829" s="10"/>
      <c r="U829" s="10"/>
      <c r="V829" s="10"/>
      <c r="W829" s="10"/>
      <c r="X829" s="10"/>
      <c r="Y829" s="10"/>
      <c r="Z829" s="10"/>
      <c r="AA829" s="10"/>
    </row>
    <row r="830" spans="1:27" ht="12.75" customHeight="1" x14ac:dyDescent="0.15">
      <c r="A830" s="10"/>
      <c r="B830" s="10"/>
      <c r="C830" s="10"/>
      <c r="D830" s="10"/>
      <c r="E830" s="10"/>
      <c r="F830" s="10"/>
      <c r="G830" s="10"/>
      <c r="H830" s="10"/>
      <c r="I830" s="10"/>
      <c r="J830" s="10"/>
      <c r="K830" s="10"/>
      <c r="L830" s="10"/>
      <c r="M830" s="10"/>
      <c r="N830" s="10"/>
      <c r="O830" s="10"/>
      <c r="P830" s="10"/>
      <c r="Q830" s="10"/>
      <c r="R830" s="10"/>
      <c r="S830" s="10"/>
      <c r="T830" s="10"/>
      <c r="U830" s="10"/>
      <c r="V830" s="10"/>
      <c r="W830" s="10"/>
      <c r="X830" s="10"/>
      <c r="Y830" s="10"/>
      <c r="Z830" s="10"/>
      <c r="AA830" s="10"/>
    </row>
    <row r="831" spans="1:27" ht="12.75" customHeight="1" x14ac:dyDescent="0.15">
      <c r="A831" s="10"/>
      <c r="B831" s="10"/>
      <c r="C831" s="10"/>
      <c r="D831" s="10"/>
      <c r="E831" s="10"/>
      <c r="F831" s="10"/>
      <c r="G831" s="10"/>
      <c r="H831" s="10"/>
      <c r="I831" s="10"/>
      <c r="J831" s="10"/>
      <c r="K831" s="10"/>
      <c r="L831" s="10"/>
      <c r="M831" s="10"/>
      <c r="N831" s="10"/>
      <c r="O831" s="10"/>
      <c r="P831" s="10"/>
      <c r="Q831" s="10"/>
      <c r="R831" s="10"/>
      <c r="S831" s="10"/>
      <c r="T831" s="10"/>
      <c r="U831" s="10"/>
      <c r="V831" s="10"/>
      <c r="W831" s="10"/>
      <c r="X831" s="10"/>
      <c r="Y831" s="10"/>
      <c r="Z831" s="10"/>
      <c r="AA831" s="10"/>
    </row>
    <row r="832" spans="1:27" ht="12.75" customHeight="1" x14ac:dyDescent="0.15">
      <c r="A832" s="10"/>
      <c r="B832" s="10"/>
      <c r="C832" s="10"/>
      <c r="D832" s="10"/>
      <c r="E832" s="10"/>
      <c r="F832" s="10"/>
      <c r="G832" s="10"/>
      <c r="H832" s="10"/>
      <c r="I832" s="10"/>
      <c r="J832" s="10"/>
      <c r="K832" s="10"/>
      <c r="L832" s="10"/>
      <c r="M832" s="10"/>
      <c r="N832" s="10"/>
      <c r="O832" s="10"/>
      <c r="P832" s="10"/>
      <c r="Q832" s="10"/>
      <c r="R832" s="10"/>
      <c r="S832" s="10"/>
      <c r="T832" s="10"/>
      <c r="U832" s="10"/>
      <c r="V832" s="10"/>
      <c r="W832" s="10"/>
      <c r="X832" s="10"/>
      <c r="Y832" s="10"/>
      <c r="Z832" s="10"/>
      <c r="AA832" s="10"/>
    </row>
    <row r="833" spans="1:27" ht="12.75" customHeight="1" x14ac:dyDescent="0.15">
      <c r="A833" s="10"/>
      <c r="B833" s="10"/>
      <c r="C833" s="10"/>
      <c r="D833" s="10"/>
      <c r="E833" s="10"/>
      <c r="F833" s="10"/>
      <c r="G833" s="10"/>
      <c r="H833" s="10"/>
      <c r="I833" s="10"/>
      <c r="J833" s="10"/>
      <c r="K833" s="10"/>
      <c r="L833" s="10"/>
      <c r="M833" s="10"/>
      <c r="N833" s="10"/>
      <c r="O833" s="10"/>
      <c r="P833" s="10"/>
      <c r="Q833" s="10"/>
      <c r="R833" s="10"/>
      <c r="S833" s="10"/>
      <c r="T833" s="10"/>
      <c r="U833" s="10"/>
      <c r="V833" s="10"/>
      <c r="W833" s="10"/>
      <c r="X833" s="10"/>
      <c r="Y833" s="10"/>
      <c r="Z833" s="10"/>
      <c r="AA833" s="10"/>
    </row>
    <row r="834" spans="1:27" ht="12.75" customHeight="1" x14ac:dyDescent="0.15">
      <c r="A834" s="10"/>
      <c r="B834" s="10"/>
      <c r="C834" s="10"/>
      <c r="D834" s="10"/>
      <c r="E834" s="10"/>
      <c r="F834" s="10"/>
      <c r="G834" s="10"/>
      <c r="H834" s="10"/>
      <c r="I834" s="10"/>
      <c r="J834" s="10"/>
      <c r="K834" s="10"/>
      <c r="L834" s="10"/>
      <c r="M834" s="10"/>
      <c r="N834" s="10"/>
      <c r="O834" s="10"/>
      <c r="P834" s="10"/>
      <c r="Q834" s="10"/>
      <c r="R834" s="10"/>
      <c r="S834" s="10"/>
      <c r="T834" s="10"/>
      <c r="U834" s="10"/>
      <c r="V834" s="10"/>
      <c r="W834" s="10"/>
      <c r="X834" s="10"/>
      <c r="Y834" s="10"/>
      <c r="Z834" s="10"/>
      <c r="AA834" s="10"/>
    </row>
    <row r="835" spans="1:27" ht="12.75" customHeight="1" x14ac:dyDescent="0.15">
      <c r="A835" s="10"/>
      <c r="B835" s="10"/>
      <c r="C835" s="10"/>
      <c r="D835" s="10"/>
      <c r="E835" s="10"/>
      <c r="F835" s="10"/>
      <c r="G835" s="10"/>
      <c r="H835" s="10"/>
      <c r="I835" s="10"/>
      <c r="J835" s="10"/>
      <c r="K835" s="10"/>
      <c r="L835" s="10"/>
      <c r="M835" s="10"/>
      <c r="N835" s="10"/>
      <c r="O835" s="10"/>
      <c r="P835" s="10"/>
      <c r="Q835" s="10"/>
      <c r="R835" s="10"/>
      <c r="S835" s="10"/>
      <c r="T835" s="10"/>
      <c r="U835" s="10"/>
      <c r="V835" s="10"/>
      <c r="W835" s="10"/>
      <c r="X835" s="10"/>
      <c r="Y835" s="10"/>
      <c r="Z835" s="10"/>
      <c r="AA835" s="10"/>
    </row>
    <row r="836" spans="1:27" ht="12.75" customHeight="1" x14ac:dyDescent="0.15">
      <c r="A836" s="10"/>
      <c r="B836" s="10"/>
      <c r="C836" s="10"/>
      <c r="D836" s="10"/>
      <c r="E836" s="10"/>
      <c r="F836" s="10"/>
      <c r="G836" s="10"/>
      <c r="H836" s="10"/>
      <c r="I836" s="10"/>
      <c r="J836" s="10"/>
      <c r="K836" s="10"/>
      <c r="L836" s="10"/>
      <c r="M836" s="10"/>
      <c r="N836" s="10"/>
      <c r="O836" s="10"/>
      <c r="P836" s="10"/>
      <c r="Q836" s="10"/>
      <c r="R836" s="10"/>
      <c r="S836" s="10"/>
      <c r="T836" s="10"/>
      <c r="U836" s="10"/>
      <c r="V836" s="10"/>
      <c r="W836" s="10"/>
      <c r="X836" s="10"/>
      <c r="Y836" s="10"/>
      <c r="Z836" s="10"/>
      <c r="AA836" s="10"/>
    </row>
    <row r="837" spans="1:27" ht="12.75" customHeight="1" x14ac:dyDescent="0.15">
      <c r="A837" s="10"/>
      <c r="B837" s="10"/>
      <c r="C837" s="10"/>
      <c r="D837" s="10"/>
      <c r="E837" s="10"/>
      <c r="F837" s="10"/>
      <c r="G837" s="10"/>
      <c r="H837" s="10"/>
      <c r="I837" s="10"/>
      <c r="J837" s="10"/>
      <c r="K837" s="10"/>
      <c r="L837" s="10"/>
      <c r="M837" s="10"/>
      <c r="N837" s="10"/>
      <c r="O837" s="10"/>
      <c r="P837" s="10"/>
      <c r="Q837" s="10"/>
      <c r="R837" s="10"/>
      <c r="S837" s="10"/>
      <c r="T837" s="10"/>
      <c r="U837" s="10"/>
      <c r="V837" s="10"/>
      <c r="W837" s="10"/>
      <c r="X837" s="10"/>
      <c r="Y837" s="10"/>
      <c r="Z837" s="10"/>
      <c r="AA837" s="10"/>
    </row>
    <row r="838" spans="1:27" ht="12.75" customHeight="1" x14ac:dyDescent="0.15">
      <c r="A838" s="10"/>
      <c r="B838" s="10"/>
      <c r="C838" s="10"/>
      <c r="D838" s="10"/>
      <c r="E838" s="10"/>
      <c r="F838" s="10"/>
      <c r="G838" s="10"/>
      <c r="H838" s="10"/>
      <c r="I838" s="10"/>
      <c r="J838" s="10"/>
      <c r="K838" s="10"/>
      <c r="L838" s="10"/>
      <c r="M838" s="10"/>
      <c r="N838" s="10"/>
      <c r="O838" s="10"/>
      <c r="P838" s="10"/>
      <c r="Q838" s="10"/>
      <c r="R838" s="10"/>
      <c r="S838" s="10"/>
      <c r="T838" s="10"/>
      <c r="U838" s="10"/>
      <c r="V838" s="10"/>
      <c r="W838" s="10"/>
      <c r="X838" s="10"/>
      <c r="Y838" s="10"/>
      <c r="Z838" s="10"/>
      <c r="AA838" s="10"/>
    </row>
    <row r="839" spans="1:27" ht="12.75" customHeight="1" x14ac:dyDescent="0.15">
      <c r="A839" s="10"/>
      <c r="B839" s="10"/>
      <c r="C839" s="10"/>
      <c r="D839" s="10"/>
      <c r="E839" s="10"/>
      <c r="F839" s="10"/>
      <c r="G839" s="10"/>
      <c r="H839" s="10"/>
      <c r="I839" s="10"/>
      <c r="J839" s="10"/>
      <c r="K839" s="10"/>
      <c r="L839" s="10"/>
      <c r="M839" s="10"/>
      <c r="N839" s="10"/>
      <c r="O839" s="10"/>
      <c r="P839" s="10"/>
      <c r="Q839" s="10"/>
      <c r="R839" s="10"/>
      <c r="S839" s="10"/>
      <c r="T839" s="10"/>
      <c r="U839" s="10"/>
      <c r="V839" s="10"/>
      <c r="W839" s="10"/>
      <c r="X839" s="10"/>
      <c r="Y839" s="10"/>
      <c r="Z839" s="10"/>
      <c r="AA839" s="10"/>
    </row>
    <row r="840" spans="1:27" ht="12.75" customHeight="1" x14ac:dyDescent="0.15">
      <c r="A840" s="10"/>
      <c r="B840" s="10"/>
      <c r="C840" s="10"/>
      <c r="D840" s="10"/>
      <c r="E840" s="10"/>
      <c r="F840" s="10"/>
      <c r="G840" s="10"/>
      <c r="H840" s="10"/>
      <c r="I840" s="10"/>
      <c r="J840" s="10"/>
      <c r="K840" s="10"/>
      <c r="L840" s="10"/>
      <c r="M840" s="10"/>
      <c r="N840" s="10"/>
      <c r="O840" s="10"/>
      <c r="P840" s="10"/>
      <c r="Q840" s="10"/>
      <c r="R840" s="10"/>
      <c r="S840" s="10"/>
      <c r="T840" s="10"/>
      <c r="U840" s="10"/>
      <c r="V840" s="10"/>
      <c r="W840" s="10"/>
      <c r="X840" s="10"/>
      <c r="Y840" s="10"/>
      <c r="Z840" s="10"/>
      <c r="AA840" s="10"/>
    </row>
    <row r="841" spans="1:27" ht="12.75" customHeight="1" x14ac:dyDescent="0.15">
      <c r="A841" s="10"/>
      <c r="B841" s="10"/>
      <c r="C841" s="10"/>
      <c r="D841" s="10"/>
      <c r="E841" s="10"/>
      <c r="F841" s="10"/>
      <c r="G841" s="10"/>
      <c r="H841" s="10"/>
      <c r="I841" s="10"/>
      <c r="J841" s="10"/>
      <c r="K841" s="10"/>
      <c r="L841" s="10"/>
      <c r="M841" s="10"/>
      <c r="N841" s="10"/>
      <c r="O841" s="10"/>
      <c r="P841" s="10"/>
      <c r="Q841" s="10"/>
      <c r="R841" s="10"/>
      <c r="S841" s="10"/>
      <c r="T841" s="10"/>
      <c r="U841" s="10"/>
      <c r="V841" s="10"/>
      <c r="W841" s="10"/>
      <c r="X841" s="10"/>
      <c r="Y841" s="10"/>
      <c r="Z841" s="10"/>
      <c r="AA841" s="10"/>
    </row>
    <row r="842" spans="1:27" ht="12.75" customHeight="1" x14ac:dyDescent="0.15">
      <c r="A842" s="10"/>
      <c r="B842" s="10"/>
      <c r="C842" s="10"/>
      <c r="D842" s="10"/>
      <c r="E842" s="10"/>
      <c r="F842" s="10"/>
      <c r="G842" s="10"/>
      <c r="H842" s="10"/>
      <c r="I842" s="10"/>
      <c r="J842" s="10"/>
      <c r="K842" s="10"/>
      <c r="L842" s="10"/>
      <c r="M842" s="10"/>
      <c r="N842" s="10"/>
      <c r="O842" s="10"/>
      <c r="P842" s="10"/>
      <c r="Q842" s="10"/>
      <c r="R842" s="10"/>
      <c r="S842" s="10"/>
      <c r="T842" s="10"/>
      <c r="U842" s="10"/>
      <c r="V842" s="10"/>
      <c r="W842" s="10"/>
      <c r="X842" s="10"/>
      <c r="Y842" s="10"/>
      <c r="Z842" s="10"/>
      <c r="AA842" s="10"/>
    </row>
    <row r="843" spans="1:27" ht="12.75" customHeight="1" x14ac:dyDescent="0.15">
      <c r="A843" s="10"/>
      <c r="B843" s="10"/>
      <c r="C843" s="10"/>
      <c r="D843" s="10"/>
      <c r="E843" s="10"/>
      <c r="F843" s="10"/>
      <c r="G843" s="10"/>
      <c r="H843" s="10"/>
      <c r="I843" s="10"/>
      <c r="J843" s="10"/>
      <c r="K843" s="10"/>
      <c r="L843" s="10"/>
      <c r="M843" s="10"/>
      <c r="N843" s="10"/>
      <c r="O843" s="10"/>
      <c r="P843" s="10"/>
      <c r="Q843" s="10"/>
      <c r="R843" s="10"/>
      <c r="S843" s="10"/>
      <c r="T843" s="10"/>
      <c r="U843" s="10"/>
      <c r="V843" s="10"/>
      <c r="W843" s="10"/>
      <c r="X843" s="10"/>
      <c r="Y843" s="10"/>
      <c r="Z843" s="10"/>
      <c r="AA843" s="10"/>
    </row>
    <row r="844" spans="1:27" ht="12.75" customHeight="1" x14ac:dyDescent="0.15">
      <c r="A844" s="10"/>
      <c r="B844" s="10"/>
      <c r="C844" s="10"/>
      <c r="D844" s="10"/>
      <c r="E844" s="10"/>
      <c r="F844" s="10"/>
      <c r="G844" s="10"/>
      <c r="H844" s="10"/>
      <c r="I844" s="10"/>
      <c r="J844" s="10"/>
      <c r="K844" s="10"/>
      <c r="L844" s="10"/>
      <c r="M844" s="10"/>
      <c r="N844" s="10"/>
      <c r="O844" s="10"/>
      <c r="P844" s="10"/>
      <c r="Q844" s="10"/>
      <c r="R844" s="10"/>
      <c r="S844" s="10"/>
      <c r="T844" s="10"/>
      <c r="U844" s="10"/>
      <c r="V844" s="10"/>
      <c r="W844" s="10"/>
      <c r="X844" s="10"/>
      <c r="Y844" s="10"/>
      <c r="Z844" s="10"/>
      <c r="AA844" s="10"/>
    </row>
    <row r="845" spans="1:27" ht="12.75" customHeight="1" x14ac:dyDescent="0.15">
      <c r="A845" s="10"/>
      <c r="B845" s="10"/>
      <c r="C845" s="10"/>
      <c r="D845" s="10"/>
      <c r="E845" s="10"/>
      <c r="F845" s="10"/>
      <c r="G845" s="10"/>
      <c r="H845" s="10"/>
      <c r="I845" s="10"/>
      <c r="J845" s="10"/>
      <c r="K845" s="10"/>
      <c r="L845" s="10"/>
      <c r="M845" s="10"/>
      <c r="N845" s="10"/>
      <c r="O845" s="10"/>
      <c r="P845" s="10"/>
      <c r="Q845" s="10"/>
      <c r="R845" s="10"/>
      <c r="S845" s="10"/>
      <c r="T845" s="10"/>
      <c r="U845" s="10"/>
      <c r="V845" s="10"/>
      <c r="W845" s="10"/>
      <c r="X845" s="10"/>
      <c r="Y845" s="10"/>
      <c r="Z845" s="10"/>
      <c r="AA845" s="10"/>
    </row>
    <row r="846" spans="1:27" ht="12.75" customHeight="1" x14ac:dyDescent="0.15">
      <c r="A846" s="10"/>
      <c r="B846" s="10"/>
      <c r="C846" s="10"/>
      <c r="D846" s="10"/>
      <c r="E846" s="10"/>
      <c r="F846" s="10"/>
      <c r="G846" s="10"/>
      <c r="H846" s="10"/>
      <c r="I846" s="10"/>
      <c r="J846" s="10"/>
      <c r="K846" s="10"/>
      <c r="L846" s="10"/>
      <c r="M846" s="10"/>
      <c r="N846" s="10"/>
      <c r="O846" s="10"/>
      <c r="P846" s="10"/>
      <c r="Q846" s="10"/>
      <c r="R846" s="10"/>
      <c r="S846" s="10"/>
      <c r="T846" s="10"/>
      <c r="U846" s="10"/>
      <c r="V846" s="10"/>
      <c r="W846" s="10"/>
      <c r="X846" s="10"/>
      <c r="Y846" s="10"/>
      <c r="Z846" s="10"/>
      <c r="AA846" s="10"/>
    </row>
    <row r="847" spans="1:27" ht="12.75" customHeight="1" x14ac:dyDescent="0.15">
      <c r="A847" s="10"/>
      <c r="B847" s="10"/>
      <c r="C847" s="10"/>
      <c r="D847" s="10"/>
      <c r="E847" s="10"/>
      <c r="F847" s="10"/>
      <c r="G847" s="10"/>
      <c r="H847" s="10"/>
      <c r="I847" s="10"/>
      <c r="J847" s="10"/>
      <c r="K847" s="10"/>
      <c r="L847" s="10"/>
      <c r="M847" s="10"/>
      <c r="N847" s="10"/>
      <c r="O847" s="10"/>
      <c r="P847" s="10"/>
      <c r="Q847" s="10"/>
      <c r="R847" s="10"/>
      <c r="S847" s="10"/>
      <c r="T847" s="10"/>
      <c r="U847" s="10"/>
      <c r="V847" s="10"/>
      <c r="W847" s="10"/>
      <c r="X847" s="10"/>
      <c r="Y847" s="10"/>
      <c r="Z847" s="10"/>
      <c r="AA847" s="10"/>
    </row>
    <row r="848" spans="1:27" ht="12.75" customHeight="1" x14ac:dyDescent="0.15">
      <c r="A848" s="10"/>
      <c r="B848" s="10"/>
      <c r="C848" s="10"/>
      <c r="D848" s="10"/>
      <c r="E848" s="10"/>
      <c r="F848" s="10"/>
      <c r="G848" s="10"/>
      <c r="H848" s="10"/>
      <c r="I848" s="10"/>
      <c r="J848" s="10"/>
      <c r="K848" s="10"/>
      <c r="L848" s="10"/>
      <c r="M848" s="10"/>
      <c r="N848" s="10"/>
      <c r="O848" s="10"/>
      <c r="P848" s="10"/>
      <c r="Q848" s="10"/>
      <c r="R848" s="10"/>
      <c r="S848" s="10"/>
      <c r="T848" s="10"/>
      <c r="U848" s="10"/>
      <c r="V848" s="10"/>
      <c r="W848" s="10"/>
      <c r="X848" s="10"/>
      <c r="Y848" s="10"/>
      <c r="Z848" s="10"/>
      <c r="AA848" s="10"/>
    </row>
    <row r="849" spans="1:27" ht="12.75" customHeight="1" x14ac:dyDescent="0.15">
      <c r="A849" s="10"/>
      <c r="B849" s="10"/>
      <c r="C849" s="10"/>
      <c r="D849" s="10"/>
      <c r="E849" s="10"/>
      <c r="F849" s="10"/>
      <c r="G849" s="10"/>
      <c r="H849" s="10"/>
      <c r="I849" s="10"/>
      <c r="J849" s="10"/>
      <c r="K849" s="10"/>
      <c r="L849" s="10"/>
      <c r="M849" s="10"/>
      <c r="N849" s="10"/>
      <c r="O849" s="10"/>
      <c r="P849" s="10"/>
      <c r="Q849" s="10"/>
      <c r="R849" s="10"/>
      <c r="S849" s="10"/>
      <c r="T849" s="10"/>
      <c r="U849" s="10"/>
      <c r="V849" s="10"/>
      <c r="W849" s="10"/>
      <c r="X849" s="10"/>
      <c r="Y849" s="10"/>
      <c r="Z849" s="10"/>
      <c r="AA849" s="10"/>
    </row>
    <row r="850" spans="1:27" ht="12.75" customHeight="1" x14ac:dyDescent="0.15">
      <c r="A850" s="10"/>
      <c r="B850" s="10"/>
      <c r="C850" s="10"/>
      <c r="D850" s="10"/>
      <c r="E850" s="10"/>
      <c r="F850" s="10"/>
      <c r="G850" s="10"/>
      <c r="H850" s="10"/>
      <c r="I850" s="10"/>
      <c r="J850" s="10"/>
      <c r="K850" s="10"/>
      <c r="L850" s="10"/>
      <c r="M850" s="10"/>
      <c r="N850" s="10"/>
      <c r="O850" s="10"/>
      <c r="P850" s="10"/>
      <c r="Q850" s="10"/>
      <c r="R850" s="10"/>
      <c r="S850" s="10"/>
      <c r="T850" s="10"/>
      <c r="U850" s="10"/>
      <c r="V850" s="10"/>
      <c r="W850" s="10"/>
      <c r="X850" s="10"/>
      <c r="Y850" s="10"/>
      <c r="Z850" s="10"/>
      <c r="AA850" s="10"/>
    </row>
    <row r="851" spans="1:27" ht="12.75" customHeight="1" x14ac:dyDescent="0.15">
      <c r="A851" s="10"/>
      <c r="B851" s="10"/>
      <c r="C851" s="10"/>
      <c r="D851" s="10"/>
      <c r="E851" s="10"/>
      <c r="F851" s="10"/>
      <c r="G851" s="10"/>
      <c r="H851" s="10"/>
      <c r="I851" s="10"/>
      <c r="J851" s="10"/>
      <c r="K851" s="10"/>
      <c r="L851" s="10"/>
      <c r="M851" s="10"/>
      <c r="N851" s="10"/>
      <c r="O851" s="10"/>
      <c r="P851" s="10"/>
      <c r="Q851" s="10"/>
      <c r="R851" s="10"/>
      <c r="S851" s="10"/>
      <c r="T851" s="10"/>
      <c r="U851" s="10"/>
      <c r="V851" s="10"/>
      <c r="W851" s="10"/>
      <c r="X851" s="10"/>
      <c r="Y851" s="10"/>
      <c r="Z851" s="10"/>
      <c r="AA851" s="10"/>
    </row>
    <row r="852" spans="1:27" ht="12.75" customHeight="1" x14ac:dyDescent="0.15">
      <c r="A852" s="10"/>
      <c r="B852" s="10"/>
      <c r="C852" s="10"/>
      <c r="D852" s="10"/>
      <c r="E852" s="10"/>
      <c r="F852" s="10"/>
      <c r="G852" s="10"/>
      <c r="H852" s="10"/>
      <c r="I852" s="10"/>
      <c r="J852" s="10"/>
      <c r="K852" s="10"/>
      <c r="L852" s="10"/>
      <c r="M852" s="10"/>
      <c r="N852" s="10"/>
      <c r="O852" s="10"/>
      <c r="P852" s="10"/>
      <c r="Q852" s="10"/>
      <c r="R852" s="10"/>
      <c r="S852" s="10"/>
      <c r="T852" s="10"/>
      <c r="U852" s="10"/>
      <c r="V852" s="10"/>
      <c r="W852" s="10"/>
      <c r="X852" s="10"/>
      <c r="Y852" s="10"/>
      <c r="Z852" s="10"/>
      <c r="AA852" s="10"/>
    </row>
    <row r="853" spans="1:27" ht="12.75" customHeight="1" x14ac:dyDescent="0.15">
      <c r="A853" s="10"/>
      <c r="B853" s="10"/>
      <c r="C853" s="10"/>
      <c r="D853" s="10"/>
      <c r="E853" s="10"/>
      <c r="F853" s="10"/>
      <c r="G853" s="10"/>
      <c r="H853" s="10"/>
      <c r="I853" s="10"/>
      <c r="J853" s="10"/>
      <c r="K853" s="10"/>
      <c r="L853" s="10"/>
      <c r="M853" s="10"/>
      <c r="N853" s="10"/>
      <c r="O853" s="10"/>
      <c r="P853" s="10"/>
      <c r="Q853" s="10"/>
      <c r="R853" s="10"/>
      <c r="S853" s="10"/>
      <c r="T853" s="10"/>
      <c r="U853" s="10"/>
      <c r="V853" s="10"/>
      <c r="W853" s="10"/>
      <c r="X853" s="10"/>
      <c r="Y853" s="10"/>
      <c r="Z853" s="10"/>
      <c r="AA853" s="10"/>
    </row>
    <row r="854" spans="1:27" ht="12.75" customHeight="1" x14ac:dyDescent="0.15">
      <c r="A854" s="10"/>
      <c r="B854" s="10"/>
      <c r="C854" s="10"/>
      <c r="D854" s="10"/>
      <c r="E854" s="10"/>
      <c r="F854" s="10"/>
      <c r="G854" s="10"/>
      <c r="H854" s="10"/>
      <c r="I854" s="10"/>
      <c r="J854" s="10"/>
      <c r="K854" s="10"/>
      <c r="L854" s="10"/>
      <c r="M854" s="10"/>
      <c r="N854" s="10"/>
      <c r="O854" s="10"/>
      <c r="P854" s="10"/>
      <c r="Q854" s="10"/>
      <c r="R854" s="10"/>
      <c r="S854" s="10"/>
      <c r="T854" s="10"/>
      <c r="U854" s="10"/>
      <c r="V854" s="10"/>
      <c r="W854" s="10"/>
      <c r="X854" s="10"/>
      <c r="Y854" s="10"/>
      <c r="Z854" s="10"/>
      <c r="AA854" s="10"/>
    </row>
    <row r="855" spans="1:27" ht="12.75" customHeight="1" x14ac:dyDescent="0.15">
      <c r="A855" s="10"/>
      <c r="B855" s="10"/>
      <c r="C855" s="10"/>
      <c r="D855" s="10"/>
      <c r="E855" s="10"/>
      <c r="F855" s="10"/>
      <c r="G855" s="10"/>
      <c r="H855" s="10"/>
      <c r="I855" s="10"/>
      <c r="J855" s="10"/>
      <c r="K855" s="10"/>
      <c r="L855" s="10"/>
      <c r="M855" s="10"/>
      <c r="N855" s="10"/>
      <c r="O855" s="10"/>
      <c r="P855" s="10"/>
      <c r="Q855" s="10"/>
      <c r="R855" s="10"/>
      <c r="S855" s="10"/>
      <c r="T855" s="10"/>
      <c r="U855" s="10"/>
      <c r="V855" s="10"/>
      <c r="W855" s="10"/>
      <c r="X855" s="10"/>
      <c r="Y855" s="10"/>
      <c r="Z855" s="10"/>
      <c r="AA855" s="10"/>
    </row>
    <row r="856" spans="1:27" ht="12.75" customHeight="1" x14ac:dyDescent="0.15">
      <c r="A856" s="10"/>
      <c r="B856" s="10"/>
      <c r="C856" s="10"/>
      <c r="D856" s="10"/>
      <c r="E856" s="10"/>
      <c r="F856" s="10"/>
      <c r="G856" s="10"/>
      <c r="H856" s="10"/>
      <c r="I856" s="10"/>
      <c r="J856" s="10"/>
      <c r="K856" s="10"/>
      <c r="L856" s="10"/>
      <c r="M856" s="10"/>
      <c r="N856" s="10"/>
      <c r="O856" s="10"/>
      <c r="P856" s="10"/>
      <c r="Q856" s="10"/>
      <c r="R856" s="10"/>
      <c r="S856" s="10"/>
      <c r="T856" s="10"/>
      <c r="U856" s="10"/>
      <c r="V856" s="10"/>
      <c r="W856" s="10"/>
      <c r="X856" s="10"/>
      <c r="Y856" s="10"/>
      <c r="Z856" s="10"/>
      <c r="AA856" s="10"/>
    </row>
    <row r="857" spans="1:27" ht="12.75" customHeight="1" x14ac:dyDescent="0.15">
      <c r="A857" s="10"/>
      <c r="B857" s="10"/>
      <c r="C857" s="10"/>
      <c r="D857" s="10"/>
      <c r="E857" s="10"/>
      <c r="F857" s="10"/>
      <c r="G857" s="10"/>
      <c r="H857" s="10"/>
      <c r="I857" s="10"/>
      <c r="J857" s="10"/>
      <c r="K857" s="10"/>
      <c r="L857" s="10"/>
      <c r="M857" s="10"/>
      <c r="N857" s="10"/>
      <c r="O857" s="10"/>
      <c r="P857" s="10"/>
      <c r="Q857" s="10"/>
      <c r="R857" s="10"/>
      <c r="S857" s="10"/>
      <c r="T857" s="10"/>
      <c r="U857" s="10"/>
      <c r="V857" s="10"/>
      <c r="W857" s="10"/>
      <c r="X857" s="10"/>
      <c r="Y857" s="10"/>
      <c r="Z857" s="10"/>
      <c r="AA857" s="10"/>
    </row>
    <row r="858" spans="1:27" ht="12.75" customHeight="1" x14ac:dyDescent="0.15">
      <c r="A858" s="10"/>
      <c r="B858" s="10"/>
      <c r="C858" s="10"/>
      <c r="D858" s="10"/>
      <c r="E858" s="10"/>
      <c r="F858" s="10"/>
      <c r="G858" s="10"/>
      <c r="H858" s="10"/>
      <c r="I858" s="10"/>
      <c r="J858" s="10"/>
      <c r="K858" s="10"/>
      <c r="L858" s="10"/>
      <c r="M858" s="10"/>
      <c r="N858" s="10"/>
      <c r="O858" s="10"/>
      <c r="P858" s="10"/>
      <c r="Q858" s="10"/>
      <c r="R858" s="10"/>
      <c r="S858" s="10"/>
      <c r="T858" s="10"/>
      <c r="U858" s="10"/>
      <c r="V858" s="10"/>
      <c r="W858" s="10"/>
      <c r="X858" s="10"/>
      <c r="Y858" s="10"/>
      <c r="Z858" s="10"/>
      <c r="AA858" s="10"/>
    </row>
    <row r="859" spans="1:27" ht="12.75" customHeight="1" x14ac:dyDescent="0.15">
      <c r="A859" s="10"/>
      <c r="B859" s="10"/>
      <c r="C859" s="10"/>
      <c r="D859" s="10"/>
      <c r="E859" s="10"/>
      <c r="F859" s="10"/>
      <c r="G859" s="10"/>
      <c r="H859" s="10"/>
      <c r="I859" s="10"/>
      <c r="J859" s="10"/>
      <c r="K859" s="10"/>
      <c r="L859" s="10"/>
      <c r="M859" s="10"/>
      <c r="N859" s="10"/>
      <c r="O859" s="10"/>
      <c r="P859" s="10"/>
      <c r="Q859" s="10"/>
      <c r="R859" s="10"/>
      <c r="S859" s="10"/>
      <c r="T859" s="10"/>
      <c r="U859" s="10"/>
      <c r="V859" s="10"/>
      <c r="W859" s="10"/>
      <c r="X859" s="10"/>
      <c r="Y859" s="10"/>
      <c r="Z859" s="10"/>
      <c r="AA859" s="10"/>
    </row>
    <row r="860" spans="1:27" ht="12.75" customHeight="1" x14ac:dyDescent="0.15">
      <c r="A860" s="10"/>
      <c r="B860" s="10"/>
      <c r="C860" s="10"/>
      <c r="D860" s="10"/>
      <c r="E860" s="10"/>
      <c r="F860" s="10"/>
      <c r="G860" s="10"/>
      <c r="H860" s="10"/>
      <c r="I860" s="10"/>
      <c r="J860" s="10"/>
      <c r="K860" s="10"/>
      <c r="L860" s="10"/>
      <c r="M860" s="10"/>
      <c r="N860" s="10"/>
      <c r="O860" s="10"/>
      <c r="P860" s="10"/>
      <c r="Q860" s="10"/>
      <c r="R860" s="10"/>
      <c r="S860" s="10"/>
      <c r="T860" s="10"/>
      <c r="U860" s="10"/>
      <c r="V860" s="10"/>
      <c r="W860" s="10"/>
      <c r="X860" s="10"/>
      <c r="Y860" s="10"/>
      <c r="Z860" s="10"/>
      <c r="AA860" s="10"/>
    </row>
    <row r="861" spans="1:27" ht="12.75" customHeight="1" x14ac:dyDescent="0.15">
      <c r="A861" s="10"/>
      <c r="B861" s="10"/>
      <c r="C861" s="10"/>
      <c r="D861" s="10"/>
      <c r="E861" s="10"/>
      <c r="F861" s="10"/>
      <c r="G861" s="10"/>
      <c r="H861" s="10"/>
      <c r="I861" s="10"/>
      <c r="J861" s="10"/>
      <c r="K861" s="10"/>
      <c r="L861" s="10"/>
      <c r="M861" s="10"/>
      <c r="N861" s="10"/>
      <c r="O861" s="10"/>
      <c r="P861" s="10"/>
      <c r="Q861" s="10"/>
      <c r="R861" s="10"/>
      <c r="S861" s="10"/>
      <c r="T861" s="10"/>
      <c r="U861" s="10"/>
      <c r="V861" s="10"/>
      <c r="W861" s="10"/>
      <c r="X861" s="10"/>
      <c r="Y861" s="10"/>
      <c r="Z861" s="10"/>
      <c r="AA861" s="10"/>
    </row>
    <row r="862" spans="1:27" ht="12.75" customHeight="1" x14ac:dyDescent="0.15">
      <c r="A862" s="10"/>
      <c r="B862" s="10"/>
      <c r="C862" s="10"/>
      <c r="D862" s="10"/>
      <c r="E862" s="10"/>
      <c r="F862" s="10"/>
      <c r="G862" s="10"/>
      <c r="H862" s="10"/>
      <c r="I862" s="10"/>
      <c r="J862" s="10"/>
      <c r="K862" s="10"/>
      <c r="L862" s="10"/>
      <c r="M862" s="10"/>
      <c r="N862" s="10"/>
      <c r="O862" s="10"/>
      <c r="P862" s="10"/>
      <c r="Q862" s="10"/>
      <c r="R862" s="10"/>
      <c r="S862" s="10"/>
      <c r="T862" s="10"/>
      <c r="U862" s="10"/>
      <c r="V862" s="10"/>
      <c r="W862" s="10"/>
      <c r="X862" s="10"/>
      <c r="Y862" s="10"/>
      <c r="Z862" s="10"/>
      <c r="AA862" s="10"/>
    </row>
    <row r="863" spans="1:27" ht="12.75" customHeight="1" x14ac:dyDescent="0.15">
      <c r="A863" s="10"/>
      <c r="B863" s="10"/>
      <c r="C863" s="10"/>
      <c r="D863" s="10"/>
      <c r="E863" s="10"/>
      <c r="F863" s="10"/>
      <c r="G863" s="10"/>
      <c r="H863" s="10"/>
      <c r="I863" s="10"/>
      <c r="J863" s="10"/>
      <c r="K863" s="10"/>
      <c r="L863" s="10"/>
      <c r="M863" s="10"/>
      <c r="N863" s="10"/>
      <c r="O863" s="10"/>
      <c r="P863" s="10"/>
      <c r="Q863" s="10"/>
      <c r="R863" s="10"/>
      <c r="S863" s="10"/>
      <c r="T863" s="10"/>
      <c r="U863" s="10"/>
      <c r="V863" s="10"/>
      <c r="W863" s="10"/>
      <c r="X863" s="10"/>
      <c r="Y863" s="10"/>
      <c r="Z863" s="10"/>
      <c r="AA863" s="10"/>
    </row>
    <row r="864" spans="1:27" ht="12.75" customHeight="1" x14ac:dyDescent="0.15">
      <c r="A864" s="10"/>
      <c r="B864" s="10"/>
      <c r="C864" s="10"/>
      <c r="D864" s="10"/>
      <c r="E864" s="10"/>
      <c r="F864" s="10"/>
      <c r="G864" s="10"/>
      <c r="H864" s="10"/>
      <c r="I864" s="10"/>
      <c r="J864" s="10"/>
      <c r="K864" s="10"/>
      <c r="L864" s="10"/>
      <c r="M864" s="10"/>
      <c r="N864" s="10"/>
      <c r="O864" s="10"/>
      <c r="P864" s="10"/>
      <c r="Q864" s="10"/>
      <c r="R864" s="10"/>
      <c r="S864" s="10"/>
      <c r="T864" s="10"/>
      <c r="U864" s="10"/>
      <c r="V864" s="10"/>
      <c r="W864" s="10"/>
      <c r="X864" s="10"/>
      <c r="Y864" s="10"/>
      <c r="Z864" s="10"/>
      <c r="AA864" s="10"/>
    </row>
    <row r="865" spans="1:27" ht="12.75" customHeight="1" x14ac:dyDescent="0.15">
      <c r="A865" s="10"/>
      <c r="B865" s="10"/>
      <c r="C865" s="10"/>
      <c r="D865" s="10"/>
      <c r="E865" s="10"/>
      <c r="F865" s="10"/>
      <c r="G865" s="10"/>
      <c r="H865" s="10"/>
      <c r="I865" s="10"/>
      <c r="J865" s="10"/>
      <c r="K865" s="10"/>
      <c r="L865" s="10"/>
      <c r="M865" s="10"/>
      <c r="N865" s="10"/>
      <c r="O865" s="10"/>
      <c r="P865" s="10"/>
      <c r="Q865" s="10"/>
      <c r="R865" s="10"/>
      <c r="S865" s="10"/>
      <c r="T865" s="10"/>
      <c r="U865" s="10"/>
      <c r="V865" s="10"/>
      <c r="W865" s="10"/>
      <c r="X865" s="10"/>
      <c r="Y865" s="10"/>
      <c r="Z865" s="10"/>
      <c r="AA865" s="10"/>
    </row>
    <row r="866" spans="1:27" ht="12.75" customHeight="1" x14ac:dyDescent="0.15">
      <c r="A866" s="10"/>
      <c r="B866" s="10"/>
      <c r="C866" s="10"/>
      <c r="D866" s="10"/>
      <c r="E866" s="10"/>
      <c r="F866" s="10"/>
      <c r="G866" s="10"/>
      <c r="H866" s="10"/>
      <c r="I866" s="10"/>
      <c r="J866" s="10"/>
      <c r="K866" s="10"/>
      <c r="L866" s="10"/>
      <c r="M866" s="10"/>
      <c r="N866" s="10"/>
      <c r="O866" s="10"/>
      <c r="P866" s="10"/>
      <c r="Q866" s="10"/>
      <c r="R866" s="10"/>
      <c r="S866" s="10"/>
      <c r="T866" s="10"/>
      <c r="U866" s="10"/>
      <c r="V866" s="10"/>
      <c r="W866" s="10"/>
      <c r="X866" s="10"/>
      <c r="Y866" s="10"/>
      <c r="Z866" s="10"/>
      <c r="AA866" s="10"/>
    </row>
    <row r="867" spans="1:27" ht="12.75" customHeight="1" x14ac:dyDescent="0.15">
      <c r="A867" s="10"/>
      <c r="B867" s="10"/>
      <c r="C867" s="10"/>
      <c r="D867" s="10"/>
      <c r="E867" s="10"/>
      <c r="F867" s="10"/>
      <c r="G867" s="10"/>
      <c r="H867" s="10"/>
      <c r="I867" s="10"/>
      <c r="J867" s="10"/>
      <c r="K867" s="10"/>
      <c r="L867" s="10"/>
      <c r="M867" s="10"/>
      <c r="N867" s="10"/>
      <c r="O867" s="10"/>
      <c r="P867" s="10"/>
      <c r="Q867" s="10"/>
      <c r="R867" s="10"/>
      <c r="S867" s="10"/>
      <c r="T867" s="10"/>
      <c r="U867" s="10"/>
      <c r="V867" s="10"/>
      <c r="W867" s="10"/>
      <c r="X867" s="10"/>
      <c r="Y867" s="10"/>
      <c r="Z867" s="10"/>
      <c r="AA867" s="10"/>
    </row>
    <row r="868" spans="1:27" ht="12.75" customHeight="1" x14ac:dyDescent="0.15">
      <c r="A868" s="10"/>
      <c r="B868" s="10"/>
      <c r="C868" s="10"/>
      <c r="D868" s="10"/>
      <c r="E868" s="10"/>
      <c r="F868" s="10"/>
      <c r="G868" s="10"/>
      <c r="H868" s="10"/>
      <c r="I868" s="10"/>
      <c r="J868" s="10"/>
      <c r="K868" s="10"/>
      <c r="L868" s="10"/>
      <c r="M868" s="10"/>
      <c r="N868" s="10"/>
      <c r="O868" s="10"/>
      <c r="P868" s="10"/>
      <c r="Q868" s="10"/>
      <c r="R868" s="10"/>
      <c r="S868" s="10"/>
      <c r="T868" s="10"/>
      <c r="U868" s="10"/>
      <c r="V868" s="10"/>
      <c r="W868" s="10"/>
      <c r="X868" s="10"/>
      <c r="Y868" s="10"/>
      <c r="Z868" s="10"/>
      <c r="AA868" s="10"/>
    </row>
    <row r="869" spans="1:27" ht="12.75" customHeight="1" x14ac:dyDescent="0.15">
      <c r="A869" s="10"/>
      <c r="B869" s="10"/>
      <c r="C869" s="10"/>
      <c r="D869" s="10"/>
      <c r="E869" s="10"/>
      <c r="F869" s="10"/>
      <c r="G869" s="10"/>
      <c r="H869" s="10"/>
      <c r="I869" s="10"/>
      <c r="J869" s="10"/>
      <c r="K869" s="10"/>
      <c r="L869" s="10"/>
      <c r="M869" s="10"/>
      <c r="N869" s="10"/>
      <c r="O869" s="10"/>
      <c r="P869" s="10"/>
      <c r="Q869" s="10"/>
      <c r="R869" s="10"/>
      <c r="S869" s="10"/>
      <c r="T869" s="10"/>
      <c r="U869" s="10"/>
      <c r="V869" s="10"/>
      <c r="W869" s="10"/>
      <c r="X869" s="10"/>
      <c r="Y869" s="10"/>
      <c r="Z869" s="10"/>
      <c r="AA869" s="10"/>
    </row>
    <row r="870" spans="1:27" ht="12.75" customHeight="1" x14ac:dyDescent="0.15">
      <c r="A870" s="10"/>
      <c r="B870" s="10"/>
      <c r="C870" s="10"/>
      <c r="D870" s="10"/>
      <c r="E870" s="10"/>
      <c r="F870" s="10"/>
      <c r="G870" s="10"/>
      <c r="H870" s="10"/>
      <c r="I870" s="10"/>
      <c r="J870" s="10"/>
      <c r="K870" s="10"/>
      <c r="L870" s="10"/>
      <c r="M870" s="10"/>
      <c r="N870" s="10"/>
      <c r="O870" s="10"/>
      <c r="P870" s="10"/>
      <c r="Q870" s="10"/>
      <c r="R870" s="10"/>
      <c r="S870" s="10"/>
      <c r="T870" s="10"/>
      <c r="U870" s="10"/>
      <c r="V870" s="10"/>
      <c r="W870" s="10"/>
      <c r="X870" s="10"/>
      <c r="Y870" s="10"/>
      <c r="Z870" s="10"/>
      <c r="AA870" s="10"/>
    </row>
    <row r="871" spans="1:27" ht="12.75" customHeight="1" x14ac:dyDescent="0.15">
      <c r="A871" s="10"/>
      <c r="B871" s="10"/>
      <c r="C871" s="10"/>
      <c r="D871" s="10"/>
      <c r="E871" s="10"/>
      <c r="F871" s="10"/>
      <c r="G871" s="10"/>
      <c r="H871" s="10"/>
      <c r="I871" s="10"/>
      <c r="J871" s="10"/>
      <c r="K871" s="10"/>
      <c r="L871" s="10"/>
      <c r="M871" s="10"/>
      <c r="N871" s="10"/>
      <c r="O871" s="10"/>
      <c r="P871" s="10"/>
      <c r="Q871" s="10"/>
      <c r="R871" s="10"/>
      <c r="S871" s="10"/>
      <c r="T871" s="10"/>
      <c r="U871" s="10"/>
      <c r="V871" s="10"/>
      <c r="W871" s="10"/>
      <c r="X871" s="10"/>
      <c r="Y871" s="10"/>
      <c r="Z871" s="10"/>
      <c r="AA871" s="10"/>
    </row>
    <row r="872" spans="1:27" ht="12.75" customHeight="1" x14ac:dyDescent="0.15">
      <c r="A872" s="10"/>
      <c r="B872" s="10"/>
      <c r="C872" s="10"/>
      <c r="D872" s="10"/>
      <c r="E872" s="10"/>
      <c r="F872" s="10"/>
      <c r="G872" s="10"/>
      <c r="H872" s="10"/>
      <c r="I872" s="10"/>
      <c r="J872" s="10"/>
      <c r="K872" s="10"/>
      <c r="L872" s="10"/>
      <c r="M872" s="10"/>
      <c r="N872" s="10"/>
      <c r="O872" s="10"/>
      <c r="P872" s="10"/>
      <c r="Q872" s="10"/>
      <c r="R872" s="10"/>
      <c r="S872" s="10"/>
      <c r="T872" s="10"/>
      <c r="U872" s="10"/>
      <c r="V872" s="10"/>
      <c r="W872" s="10"/>
      <c r="X872" s="10"/>
      <c r="Y872" s="10"/>
      <c r="Z872" s="10"/>
      <c r="AA872" s="10"/>
    </row>
    <row r="873" spans="1:27" ht="12.75" customHeight="1" x14ac:dyDescent="0.15">
      <c r="A873" s="10"/>
      <c r="B873" s="10"/>
      <c r="C873" s="10"/>
      <c r="D873" s="10"/>
      <c r="E873" s="10"/>
      <c r="F873" s="10"/>
      <c r="G873" s="10"/>
      <c r="H873" s="10"/>
      <c r="I873" s="10"/>
      <c r="J873" s="10"/>
      <c r="K873" s="10"/>
      <c r="L873" s="10"/>
      <c r="M873" s="10"/>
      <c r="N873" s="10"/>
      <c r="O873" s="10"/>
      <c r="P873" s="10"/>
      <c r="Q873" s="10"/>
      <c r="R873" s="10"/>
      <c r="S873" s="10"/>
      <c r="T873" s="10"/>
      <c r="U873" s="10"/>
      <c r="V873" s="10"/>
      <c r="W873" s="10"/>
      <c r="X873" s="10"/>
      <c r="Y873" s="10"/>
      <c r="Z873" s="10"/>
      <c r="AA873" s="10"/>
    </row>
    <row r="874" spans="1:27" ht="12.75" customHeight="1" x14ac:dyDescent="0.15">
      <c r="A874" s="10"/>
      <c r="B874" s="10"/>
      <c r="C874" s="10"/>
      <c r="D874" s="10"/>
      <c r="E874" s="10"/>
      <c r="F874" s="10"/>
      <c r="G874" s="10"/>
      <c r="H874" s="10"/>
      <c r="I874" s="10"/>
      <c r="J874" s="10"/>
      <c r="K874" s="10"/>
      <c r="L874" s="10"/>
      <c r="M874" s="10"/>
      <c r="N874" s="10"/>
      <c r="O874" s="10"/>
      <c r="P874" s="10"/>
      <c r="Q874" s="10"/>
      <c r="R874" s="10"/>
      <c r="S874" s="10"/>
      <c r="T874" s="10"/>
      <c r="U874" s="10"/>
      <c r="V874" s="10"/>
      <c r="W874" s="10"/>
      <c r="X874" s="10"/>
      <c r="Y874" s="10"/>
      <c r="Z874" s="10"/>
      <c r="AA874" s="10"/>
    </row>
    <row r="875" spans="1:27" ht="12.75" customHeight="1" x14ac:dyDescent="0.15">
      <c r="A875" s="10"/>
      <c r="B875" s="10"/>
      <c r="C875" s="10"/>
      <c r="D875" s="10"/>
      <c r="E875" s="10"/>
      <c r="F875" s="10"/>
      <c r="G875" s="10"/>
      <c r="H875" s="10"/>
      <c r="I875" s="10"/>
      <c r="J875" s="10"/>
      <c r="K875" s="10"/>
      <c r="L875" s="10"/>
      <c r="M875" s="10"/>
      <c r="N875" s="10"/>
      <c r="O875" s="10"/>
      <c r="P875" s="10"/>
      <c r="Q875" s="10"/>
      <c r="R875" s="10"/>
      <c r="S875" s="10"/>
      <c r="T875" s="10"/>
      <c r="U875" s="10"/>
      <c r="V875" s="10"/>
      <c r="W875" s="10"/>
      <c r="X875" s="10"/>
      <c r="Y875" s="10"/>
      <c r="Z875" s="10"/>
      <c r="AA875" s="10"/>
    </row>
    <row r="876" spans="1:27" ht="12.75" customHeight="1" x14ac:dyDescent="0.15">
      <c r="A876" s="10"/>
      <c r="B876" s="10"/>
      <c r="C876" s="10"/>
      <c r="D876" s="10"/>
      <c r="E876" s="10"/>
      <c r="F876" s="10"/>
      <c r="G876" s="10"/>
      <c r="H876" s="10"/>
      <c r="I876" s="10"/>
      <c r="J876" s="10"/>
      <c r="K876" s="10"/>
      <c r="L876" s="10"/>
      <c r="M876" s="10"/>
      <c r="N876" s="10"/>
      <c r="O876" s="10"/>
      <c r="P876" s="10"/>
      <c r="Q876" s="10"/>
      <c r="R876" s="10"/>
      <c r="S876" s="10"/>
      <c r="T876" s="10"/>
      <c r="U876" s="10"/>
      <c r="V876" s="10"/>
      <c r="W876" s="10"/>
      <c r="X876" s="10"/>
      <c r="Y876" s="10"/>
      <c r="Z876" s="10"/>
      <c r="AA876" s="10"/>
    </row>
    <row r="877" spans="1:27" ht="12.75" customHeight="1" x14ac:dyDescent="0.15">
      <c r="A877" s="10"/>
      <c r="B877" s="10"/>
      <c r="C877" s="10"/>
      <c r="D877" s="10"/>
      <c r="E877" s="10"/>
      <c r="F877" s="10"/>
      <c r="G877" s="10"/>
      <c r="H877" s="10"/>
      <c r="I877" s="10"/>
      <c r="J877" s="10"/>
      <c r="K877" s="10"/>
      <c r="L877" s="10"/>
      <c r="M877" s="10"/>
      <c r="N877" s="10"/>
      <c r="O877" s="10"/>
      <c r="P877" s="10"/>
      <c r="Q877" s="10"/>
      <c r="R877" s="10"/>
      <c r="S877" s="10"/>
      <c r="T877" s="10"/>
      <c r="U877" s="10"/>
      <c r="V877" s="10"/>
      <c r="W877" s="10"/>
      <c r="X877" s="10"/>
      <c r="Y877" s="10"/>
      <c r="Z877" s="10"/>
      <c r="AA877" s="10"/>
    </row>
    <row r="878" spans="1:27" ht="12.75" customHeight="1" x14ac:dyDescent="0.15">
      <c r="A878" s="10"/>
      <c r="B878" s="10"/>
      <c r="C878" s="10"/>
      <c r="D878" s="10"/>
      <c r="E878" s="10"/>
      <c r="F878" s="10"/>
      <c r="G878" s="10"/>
      <c r="H878" s="10"/>
      <c r="I878" s="10"/>
      <c r="J878" s="10"/>
      <c r="K878" s="10"/>
      <c r="L878" s="10"/>
      <c r="M878" s="10"/>
      <c r="N878" s="10"/>
      <c r="O878" s="10"/>
      <c r="P878" s="10"/>
      <c r="Q878" s="10"/>
      <c r="R878" s="10"/>
      <c r="S878" s="10"/>
      <c r="T878" s="10"/>
      <c r="U878" s="10"/>
      <c r="V878" s="10"/>
      <c r="W878" s="10"/>
      <c r="X878" s="10"/>
      <c r="Y878" s="10"/>
      <c r="Z878" s="10"/>
      <c r="AA878" s="10"/>
    </row>
    <row r="879" spans="1:27" ht="12.75" customHeight="1" x14ac:dyDescent="0.15">
      <c r="A879" s="10"/>
      <c r="B879" s="10"/>
      <c r="C879" s="10"/>
      <c r="D879" s="10"/>
      <c r="E879" s="10"/>
      <c r="F879" s="10"/>
      <c r="G879" s="10"/>
      <c r="H879" s="10"/>
      <c r="I879" s="10"/>
      <c r="J879" s="10"/>
      <c r="K879" s="10"/>
      <c r="L879" s="10"/>
      <c r="M879" s="10"/>
      <c r="N879" s="10"/>
      <c r="O879" s="10"/>
      <c r="P879" s="10"/>
      <c r="Q879" s="10"/>
      <c r="R879" s="10"/>
      <c r="S879" s="10"/>
      <c r="T879" s="10"/>
      <c r="U879" s="10"/>
      <c r="V879" s="10"/>
      <c r="W879" s="10"/>
      <c r="X879" s="10"/>
      <c r="Y879" s="10"/>
      <c r="Z879" s="10"/>
      <c r="AA879" s="10"/>
    </row>
    <row r="880" spans="1:27" ht="12.75" customHeight="1" x14ac:dyDescent="0.15">
      <c r="A880" s="10"/>
      <c r="B880" s="10"/>
      <c r="C880" s="10"/>
      <c r="D880" s="10"/>
      <c r="E880" s="10"/>
      <c r="F880" s="10"/>
      <c r="G880" s="10"/>
      <c r="H880" s="10"/>
      <c r="I880" s="10"/>
      <c r="J880" s="10"/>
      <c r="K880" s="10"/>
      <c r="L880" s="10"/>
      <c r="M880" s="10"/>
      <c r="N880" s="10"/>
      <c r="O880" s="10"/>
      <c r="P880" s="10"/>
      <c r="Q880" s="10"/>
      <c r="R880" s="10"/>
      <c r="S880" s="10"/>
      <c r="T880" s="10"/>
      <c r="U880" s="10"/>
      <c r="V880" s="10"/>
      <c r="W880" s="10"/>
      <c r="X880" s="10"/>
      <c r="Y880" s="10"/>
      <c r="Z880" s="10"/>
      <c r="AA880" s="10"/>
    </row>
    <row r="881" spans="1:27" ht="12.75" customHeight="1" x14ac:dyDescent="0.15">
      <c r="A881" s="10"/>
      <c r="B881" s="10"/>
      <c r="C881" s="10"/>
      <c r="D881" s="10"/>
      <c r="E881" s="10"/>
      <c r="F881" s="10"/>
      <c r="G881" s="10"/>
      <c r="H881" s="10"/>
      <c r="I881" s="10"/>
      <c r="J881" s="10"/>
      <c r="K881" s="10"/>
      <c r="L881" s="10"/>
      <c r="M881" s="10"/>
      <c r="N881" s="10"/>
      <c r="O881" s="10"/>
      <c r="P881" s="10"/>
      <c r="Q881" s="10"/>
      <c r="R881" s="10"/>
      <c r="S881" s="10"/>
      <c r="T881" s="10"/>
      <c r="U881" s="10"/>
      <c r="V881" s="10"/>
      <c r="W881" s="10"/>
      <c r="X881" s="10"/>
      <c r="Y881" s="10"/>
      <c r="Z881" s="10"/>
      <c r="AA881" s="10"/>
    </row>
    <row r="882" spans="1:27" ht="12.75" customHeight="1" x14ac:dyDescent="0.15">
      <c r="A882" s="10"/>
      <c r="B882" s="10"/>
      <c r="C882" s="10"/>
      <c r="D882" s="10"/>
      <c r="E882" s="10"/>
      <c r="F882" s="10"/>
      <c r="G882" s="10"/>
      <c r="H882" s="10"/>
      <c r="I882" s="10"/>
      <c r="J882" s="10"/>
      <c r="K882" s="10"/>
      <c r="L882" s="10"/>
      <c r="M882" s="10"/>
      <c r="N882" s="10"/>
      <c r="O882" s="10"/>
      <c r="P882" s="10"/>
      <c r="Q882" s="10"/>
      <c r="R882" s="10"/>
      <c r="S882" s="10"/>
      <c r="T882" s="10"/>
      <c r="U882" s="10"/>
      <c r="V882" s="10"/>
      <c r="W882" s="10"/>
      <c r="X882" s="10"/>
      <c r="Y882" s="10"/>
      <c r="Z882" s="10"/>
      <c r="AA882" s="10"/>
    </row>
    <row r="883" spans="1:27" ht="12.75" customHeight="1" x14ac:dyDescent="0.15">
      <c r="A883" s="10"/>
      <c r="B883" s="10"/>
      <c r="C883" s="10"/>
      <c r="D883" s="10"/>
      <c r="E883" s="10"/>
      <c r="F883" s="10"/>
      <c r="G883" s="10"/>
      <c r="H883" s="10"/>
      <c r="I883" s="10"/>
      <c r="J883" s="10"/>
      <c r="K883" s="10"/>
      <c r="L883" s="10"/>
      <c r="M883" s="10"/>
      <c r="N883" s="10"/>
      <c r="O883" s="10"/>
      <c r="P883" s="10"/>
      <c r="Q883" s="10"/>
      <c r="R883" s="10"/>
      <c r="S883" s="10"/>
      <c r="T883" s="10"/>
      <c r="U883" s="10"/>
      <c r="V883" s="10"/>
      <c r="W883" s="10"/>
      <c r="X883" s="10"/>
      <c r="Y883" s="10"/>
      <c r="Z883" s="10"/>
      <c r="AA883" s="10"/>
    </row>
    <row r="884" spans="1:27" ht="12.75" customHeight="1" x14ac:dyDescent="0.15">
      <c r="A884" s="10"/>
      <c r="B884" s="10"/>
      <c r="C884" s="10"/>
      <c r="D884" s="10"/>
      <c r="E884" s="10"/>
      <c r="F884" s="10"/>
      <c r="G884" s="10"/>
      <c r="H884" s="10"/>
      <c r="I884" s="10"/>
      <c r="J884" s="10"/>
      <c r="K884" s="10"/>
      <c r="L884" s="10"/>
      <c r="M884" s="10"/>
      <c r="N884" s="10"/>
      <c r="O884" s="10"/>
      <c r="P884" s="10"/>
      <c r="Q884" s="10"/>
      <c r="R884" s="10"/>
      <c r="S884" s="10"/>
      <c r="T884" s="10"/>
      <c r="U884" s="10"/>
      <c r="V884" s="10"/>
      <c r="W884" s="10"/>
      <c r="X884" s="10"/>
      <c r="Y884" s="10"/>
      <c r="Z884" s="10"/>
      <c r="AA884" s="10"/>
    </row>
    <row r="885" spans="1:27" ht="12.75" customHeight="1" x14ac:dyDescent="0.15">
      <c r="A885" s="10"/>
      <c r="B885" s="10"/>
      <c r="C885" s="10"/>
      <c r="D885" s="10"/>
      <c r="E885" s="10"/>
      <c r="F885" s="10"/>
      <c r="G885" s="10"/>
      <c r="H885" s="10"/>
      <c r="I885" s="10"/>
      <c r="J885" s="10"/>
      <c r="K885" s="10"/>
      <c r="L885" s="10"/>
      <c r="M885" s="10"/>
      <c r="N885" s="10"/>
      <c r="O885" s="10"/>
      <c r="P885" s="10"/>
      <c r="Q885" s="10"/>
      <c r="R885" s="10"/>
      <c r="S885" s="10"/>
      <c r="T885" s="10"/>
      <c r="U885" s="10"/>
      <c r="V885" s="10"/>
      <c r="W885" s="10"/>
      <c r="X885" s="10"/>
      <c r="Y885" s="10"/>
      <c r="Z885" s="10"/>
      <c r="AA885" s="10"/>
    </row>
    <row r="886" spans="1:27" ht="12.75" customHeight="1" x14ac:dyDescent="0.15">
      <c r="A886" s="10"/>
      <c r="B886" s="10"/>
      <c r="C886" s="10"/>
      <c r="D886" s="10"/>
      <c r="E886" s="10"/>
      <c r="F886" s="10"/>
      <c r="G886" s="10"/>
      <c r="H886" s="10"/>
      <c r="I886" s="10"/>
      <c r="J886" s="10"/>
      <c r="K886" s="10"/>
      <c r="L886" s="10"/>
      <c r="M886" s="10"/>
      <c r="N886" s="10"/>
      <c r="O886" s="10"/>
      <c r="P886" s="10"/>
      <c r="Q886" s="10"/>
      <c r="R886" s="10"/>
      <c r="S886" s="10"/>
      <c r="T886" s="10"/>
      <c r="U886" s="10"/>
      <c r="V886" s="10"/>
      <c r="W886" s="10"/>
      <c r="X886" s="10"/>
      <c r="Y886" s="10"/>
      <c r="Z886" s="10"/>
      <c r="AA886" s="10"/>
    </row>
    <row r="887" spans="1:27" ht="12.75" customHeight="1" x14ac:dyDescent="0.15">
      <c r="A887" s="10"/>
      <c r="B887" s="10"/>
      <c r="C887" s="10"/>
      <c r="D887" s="10"/>
      <c r="E887" s="10"/>
      <c r="F887" s="10"/>
      <c r="G887" s="10"/>
      <c r="H887" s="10"/>
      <c r="I887" s="10"/>
      <c r="J887" s="10"/>
      <c r="K887" s="10"/>
      <c r="L887" s="10"/>
      <c r="M887" s="10"/>
      <c r="N887" s="10"/>
      <c r="O887" s="10"/>
      <c r="P887" s="10"/>
      <c r="Q887" s="10"/>
      <c r="R887" s="10"/>
      <c r="S887" s="10"/>
      <c r="T887" s="10"/>
      <c r="U887" s="10"/>
      <c r="V887" s="10"/>
      <c r="W887" s="10"/>
      <c r="X887" s="10"/>
      <c r="Y887" s="10"/>
      <c r="Z887" s="10"/>
      <c r="AA887" s="10"/>
    </row>
    <row r="888" spans="1:27" ht="12.75" customHeight="1" x14ac:dyDescent="0.15">
      <c r="A888" s="10"/>
      <c r="B888" s="10"/>
      <c r="C888" s="10"/>
      <c r="D888" s="10"/>
      <c r="E888" s="10"/>
      <c r="F888" s="10"/>
      <c r="G888" s="10"/>
      <c r="H888" s="10"/>
      <c r="I888" s="10"/>
      <c r="J888" s="10"/>
      <c r="K888" s="10"/>
      <c r="L888" s="10"/>
      <c r="M888" s="10"/>
      <c r="N888" s="10"/>
      <c r="O888" s="10"/>
      <c r="P888" s="10"/>
      <c r="Q888" s="10"/>
      <c r="R888" s="10"/>
      <c r="S888" s="10"/>
      <c r="T888" s="10"/>
      <c r="U888" s="10"/>
      <c r="V888" s="10"/>
      <c r="W888" s="10"/>
      <c r="X888" s="10"/>
      <c r="Y888" s="10"/>
      <c r="Z888" s="10"/>
      <c r="AA888" s="10"/>
    </row>
    <row r="889" spans="1:27" ht="12.75" customHeight="1" x14ac:dyDescent="0.15">
      <c r="A889" s="10"/>
      <c r="B889" s="10"/>
      <c r="C889" s="10"/>
      <c r="D889" s="10"/>
      <c r="E889" s="10"/>
      <c r="F889" s="10"/>
      <c r="G889" s="10"/>
      <c r="H889" s="10"/>
      <c r="I889" s="10"/>
      <c r="J889" s="10"/>
      <c r="K889" s="10"/>
      <c r="L889" s="10"/>
      <c r="M889" s="10"/>
      <c r="N889" s="10"/>
      <c r="O889" s="10"/>
      <c r="P889" s="10"/>
      <c r="Q889" s="10"/>
      <c r="R889" s="10"/>
      <c r="S889" s="10"/>
      <c r="T889" s="10"/>
      <c r="U889" s="10"/>
      <c r="V889" s="10"/>
      <c r="W889" s="10"/>
      <c r="X889" s="10"/>
      <c r="Y889" s="10"/>
      <c r="Z889" s="10"/>
      <c r="AA889" s="10"/>
    </row>
    <row r="890" spans="1:27" ht="12.75" customHeight="1" x14ac:dyDescent="0.15">
      <c r="A890" s="10"/>
      <c r="B890" s="10"/>
      <c r="C890" s="10"/>
      <c r="D890" s="10"/>
      <c r="E890" s="10"/>
      <c r="F890" s="10"/>
      <c r="G890" s="10"/>
      <c r="H890" s="10"/>
      <c r="I890" s="10"/>
      <c r="J890" s="10"/>
      <c r="K890" s="10"/>
      <c r="L890" s="10"/>
      <c r="M890" s="10"/>
      <c r="N890" s="10"/>
      <c r="O890" s="10"/>
      <c r="P890" s="10"/>
      <c r="Q890" s="10"/>
      <c r="R890" s="10"/>
      <c r="S890" s="10"/>
      <c r="T890" s="10"/>
      <c r="U890" s="10"/>
      <c r="V890" s="10"/>
      <c r="W890" s="10"/>
      <c r="X890" s="10"/>
      <c r="Y890" s="10"/>
      <c r="Z890" s="10"/>
      <c r="AA890" s="10"/>
    </row>
    <row r="891" spans="1:27" ht="12.75" customHeight="1" x14ac:dyDescent="0.15">
      <c r="A891" s="10"/>
      <c r="B891" s="10"/>
      <c r="C891" s="10"/>
      <c r="D891" s="10"/>
      <c r="E891" s="10"/>
      <c r="F891" s="10"/>
      <c r="G891" s="10"/>
      <c r="H891" s="10"/>
      <c r="I891" s="10"/>
      <c r="J891" s="10"/>
      <c r="K891" s="10"/>
      <c r="L891" s="10"/>
      <c r="M891" s="10"/>
      <c r="N891" s="10"/>
      <c r="O891" s="10"/>
      <c r="P891" s="10"/>
      <c r="Q891" s="10"/>
      <c r="R891" s="10"/>
      <c r="S891" s="10"/>
      <c r="T891" s="10"/>
      <c r="U891" s="10"/>
      <c r="V891" s="10"/>
      <c r="W891" s="10"/>
      <c r="X891" s="10"/>
      <c r="Y891" s="10"/>
      <c r="Z891" s="10"/>
      <c r="AA891" s="10"/>
    </row>
    <row r="892" spans="1:27" ht="12.75" customHeight="1" x14ac:dyDescent="0.15">
      <c r="A892" s="10"/>
      <c r="B892" s="10"/>
      <c r="C892" s="10"/>
      <c r="D892" s="10"/>
      <c r="E892" s="10"/>
      <c r="F892" s="10"/>
      <c r="G892" s="10"/>
      <c r="H892" s="10"/>
      <c r="I892" s="10"/>
      <c r="J892" s="10"/>
      <c r="K892" s="10"/>
      <c r="L892" s="10"/>
      <c r="M892" s="10"/>
      <c r="N892" s="10"/>
      <c r="O892" s="10"/>
      <c r="P892" s="10"/>
      <c r="Q892" s="10"/>
      <c r="R892" s="10"/>
      <c r="S892" s="10"/>
      <c r="T892" s="10"/>
      <c r="U892" s="10"/>
      <c r="V892" s="10"/>
      <c r="W892" s="10"/>
      <c r="X892" s="10"/>
      <c r="Y892" s="10"/>
      <c r="Z892" s="10"/>
      <c r="AA892" s="10"/>
    </row>
    <row r="893" spans="1:27" ht="12.75" customHeight="1" x14ac:dyDescent="0.15">
      <c r="A893" s="10"/>
      <c r="B893" s="10"/>
      <c r="C893" s="10"/>
      <c r="D893" s="10"/>
      <c r="E893" s="10"/>
      <c r="F893" s="10"/>
      <c r="G893" s="10"/>
      <c r="H893" s="10"/>
      <c r="I893" s="10"/>
      <c r="J893" s="10"/>
      <c r="K893" s="10"/>
      <c r="L893" s="10"/>
      <c r="M893" s="10"/>
      <c r="N893" s="10"/>
      <c r="O893" s="10"/>
      <c r="P893" s="10"/>
      <c r="Q893" s="10"/>
      <c r="R893" s="10"/>
      <c r="S893" s="10"/>
      <c r="T893" s="10"/>
      <c r="U893" s="10"/>
      <c r="V893" s="10"/>
      <c r="W893" s="10"/>
      <c r="X893" s="10"/>
      <c r="Y893" s="10"/>
      <c r="Z893" s="10"/>
      <c r="AA893" s="10"/>
    </row>
    <row r="894" spans="1:27" ht="12.75" customHeight="1" x14ac:dyDescent="0.15">
      <c r="A894" s="10"/>
      <c r="B894" s="10"/>
      <c r="C894" s="10"/>
      <c r="D894" s="10"/>
      <c r="E894" s="10"/>
      <c r="F894" s="10"/>
      <c r="G894" s="10"/>
      <c r="H894" s="10"/>
      <c r="I894" s="10"/>
      <c r="J894" s="10"/>
      <c r="K894" s="10"/>
      <c r="L894" s="10"/>
      <c r="M894" s="10"/>
      <c r="N894" s="10"/>
      <c r="O894" s="10"/>
      <c r="P894" s="10"/>
      <c r="Q894" s="10"/>
      <c r="R894" s="10"/>
      <c r="S894" s="10"/>
      <c r="T894" s="10"/>
      <c r="U894" s="10"/>
      <c r="V894" s="10"/>
      <c r="W894" s="10"/>
      <c r="X894" s="10"/>
      <c r="Y894" s="10"/>
      <c r="Z894" s="10"/>
      <c r="AA894" s="10"/>
    </row>
    <row r="895" spans="1:27" ht="12.75" customHeight="1" x14ac:dyDescent="0.15">
      <c r="A895" s="10"/>
      <c r="B895" s="10"/>
      <c r="C895" s="10"/>
      <c r="D895" s="10"/>
      <c r="E895" s="10"/>
      <c r="F895" s="10"/>
      <c r="G895" s="10"/>
      <c r="H895" s="10"/>
      <c r="I895" s="10"/>
      <c r="J895" s="10"/>
      <c r="K895" s="10"/>
      <c r="L895" s="10"/>
      <c r="M895" s="10"/>
      <c r="N895" s="10"/>
      <c r="O895" s="10"/>
      <c r="P895" s="10"/>
      <c r="Q895" s="10"/>
      <c r="R895" s="10"/>
      <c r="S895" s="10"/>
      <c r="T895" s="10"/>
      <c r="U895" s="10"/>
      <c r="V895" s="10"/>
      <c r="W895" s="10"/>
      <c r="X895" s="10"/>
      <c r="Y895" s="10"/>
      <c r="Z895" s="10"/>
      <c r="AA895" s="10"/>
    </row>
    <row r="896" spans="1:27" ht="12.75" customHeight="1" x14ac:dyDescent="0.15">
      <c r="A896" s="10"/>
      <c r="B896" s="10"/>
      <c r="C896" s="10"/>
      <c r="D896" s="10"/>
      <c r="E896" s="10"/>
      <c r="F896" s="10"/>
      <c r="G896" s="10"/>
      <c r="H896" s="10"/>
      <c r="I896" s="10"/>
      <c r="J896" s="10"/>
      <c r="K896" s="10"/>
      <c r="L896" s="10"/>
      <c r="M896" s="10"/>
      <c r="N896" s="10"/>
      <c r="O896" s="10"/>
      <c r="P896" s="10"/>
      <c r="Q896" s="10"/>
      <c r="R896" s="10"/>
      <c r="S896" s="10"/>
      <c r="T896" s="10"/>
      <c r="U896" s="10"/>
      <c r="V896" s="10"/>
      <c r="W896" s="10"/>
      <c r="X896" s="10"/>
      <c r="Y896" s="10"/>
      <c r="Z896" s="10"/>
      <c r="AA896" s="10"/>
    </row>
    <row r="897" spans="1:27" ht="12.75" customHeight="1" x14ac:dyDescent="0.15">
      <c r="A897" s="10"/>
      <c r="B897" s="10"/>
      <c r="C897" s="10"/>
      <c r="D897" s="10"/>
      <c r="E897" s="10"/>
      <c r="F897" s="10"/>
      <c r="G897" s="10"/>
      <c r="H897" s="10"/>
      <c r="I897" s="10"/>
      <c r="J897" s="10"/>
      <c r="K897" s="10"/>
      <c r="L897" s="10"/>
      <c r="M897" s="10"/>
      <c r="N897" s="10"/>
      <c r="O897" s="10"/>
      <c r="P897" s="10"/>
      <c r="Q897" s="10"/>
      <c r="R897" s="10"/>
      <c r="S897" s="10"/>
      <c r="T897" s="10"/>
      <c r="U897" s="10"/>
      <c r="V897" s="10"/>
      <c r="W897" s="10"/>
      <c r="X897" s="10"/>
      <c r="Y897" s="10"/>
      <c r="Z897" s="10"/>
      <c r="AA897" s="10"/>
    </row>
    <row r="898" spans="1:27" ht="12.75" customHeight="1" x14ac:dyDescent="0.15">
      <c r="A898" s="10"/>
      <c r="B898" s="10"/>
      <c r="C898" s="10"/>
      <c r="D898" s="10"/>
      <c r="E898" s="10"/>
      <c r="F898" s="10"/>
      <c r="G898" s="10"/>
      <c r="H898" s="10"/>
      <c r="I898" s="10"/>
      <c r="J898" s="10"/>
      <c r="K898" s="10"/>
      <c r="L898" s="10"/>
      <c r="M898" s="10"/>
      <c r="N898" s="10"/>
      <c r="O898" s="10"/>
      <c r="P898" s="10"/>
      <c r="Q898" s="10"/>
      <c r="R898" s="10"/>
      <c r="S898" s="10"/>
      <c r="T898" s="10"/>
      <c r="U898" s="10"/>
      <c r="V898" s="10"/>
      <c r="W898" s="10"/>
      <c r="X898" s="10"/>
      <c r="Y898" s="10"/>
      <c r="Z898" s="10"/>
      <c r="AA898" s="10"/>
    </row>
    <row r="899" spans="1:27" ht="12.75" customHeight="1" x14ac:dyDescent="0.15">
      <c r="A899" s="10"/>
      <c r="B899" s="10"/>
      <c r="C899" s="10"/>
      <c r="D899" s="10"/>
      <c r="E899" s="10"/>
      <c r="F899" s="10"/>
      <c r="G899" s="10"/>
      <c r="H899" s="10"/>
      <c r="I899" s="10"/>
      <c r="J899" s="10"/>
      <c r="K899" s="10"/>
      <c r="L899" s="10"/>
      <c r="M899" s="10"/>
      <c r="N899" s="10"/>
      <c r="O899" s="10"/>
      <c r="P899" s="10"/>
      <c r="Q899" s="10"/>
      <c r="R899" s="10"/>
      <c r="S899" s="10"/>
      <c r="T899" s="10"/>
      <c r="U899" s="10"/>
      <c r="V899" s="10"/>
      <c r="W899" s="10"/>
      <c r="X899" s="10"/>
      <c r="Y899" s="10"/>
      <c r="Z899" s="10"/>
      <c r="AA899" s="10"/>
    </row>
    <row r="900" spans="1:27" ht="12.75" customHeight="1" x14ac:dyDescent="0.15">
      <c r="A900" s="10"/>
      <c r="B900" s="10"/>
      <c r="C900" s="10"/>
      <c r="D900" s="10"/>
      <c r="E900" s="10"/>
      <c r="F900" s="10"/>
      <c r="G900" s="10"/>
      <c r="H900" s="10"/>
      <c r="I900" s="10"/>
      <c r="J900" s="10"/>
      <c r="K900" s="10"/>
      <c r="L900" s="10"/>
      <c r="M900" s="10"/>
      <c r="N900" s="10"/>
      <c r="O900" s="10"/>
      <c r="P900" s="10"/>
      <c r="Q900" s="10"/>
      <c r="R900" s="10"/>
      <c r="S900" s="10"/>
      <c r="T900" s="10"/>
      <c r="U900" s="10"/>
      <c r="V900" s="10"/>
      <c r="W900" s="10"/>
      <c r="X900" s="10"/>
      <c r="Y900" s="10"/>
      <c r="Z900" s="10"/>
      <c r="AA900" s="10"/>
    </row>
    <row r="901" spans="1:27" ht="12.75" customHeight="1" x14ac:dyDescent="0.15">
      <c r="A901" s="10"/>
      <c r="B901" s="10"/>
      <c r="C901" s="10"/>
      <c r="D901" s="10"/>
      <c r="E901" s="10"/>
      <c r="F901" s="10"/>
      <c r="G901" s="10"/>
      <c r="H901" s="10"/>
      <c r="I901" s="10"/>
      <c r="J901" s="10"/>
      <c r="K901" s="10"/>
      <c r="L901" s="10"/>
      <c r="M901" s="10"/>
      <c r="N901" s="10"/>
      <c r="O901" s="10"/>
      <c r="P901" s="10"/>
      <c r="Q901" s="10"/>
      <c r="R901" s="10"/>
      <c r="S901" s="10"/>
      <c r="T901" s="10"/>
      <c r="U901" s="10"/>
      <c r="V901" s="10"/>
      <c r="W901" s="10"/>
      <c r="X901" s="10"/>
      <c r="Y901" s="10"/>
      <c r="Z901" s="10"/>
      <c r="AA901" s="10"/>
    </row>
    <row r="902" spans="1:27" ht="12.75" customHeight="1" x14ac:dyDescent="0.15">
      <c r="A902" s="10"/>
      <c r="B902" s="10"/>
      <c r="C902" s="10"/>
      <c r="D902" s="10"/>
      <c r="E902" s="10"/>
      <c r="F902" s="10"/>
      <c r="G902" s="10"/>
      <c r="H902" s="10"/>
      <c r="I902" s="10"/>
      <c r="J902" s="10"/>
      <c r="K902" s="10"/>
      <c r="L902" s="10"/>
      <c r="M902" s="10"/>
      <c r="N902" s="10"/>
      <c r="O902" s="10"/>
      <c r="P902" s="10"/>
      <c r="Q902" s="10"/>
      <c r="R902" s="10"/>
      <c r="S902" s="10"/>
      <c r="T902" s="10"/>
      <c r="U902" s="10"/>
      <c r="V902" s="10"/>
      <c r="W902" s="10"/>
      <c r="X902" s="10"/>
      <c r="Y902" s="10"/>
      <c r="Z902" s="10"/>
      <c r="AA902" s="10"/>
    </row>
    <row r="903" spans="1:27" ht="12.75" customHeight="1" x14ac:dyDescent="0.15">
      <c r="A903" s="10"/>
      <c r="B903" s="10"/>
      <c r="C903" s="10"/>
      <c r="D903" s="10"/>
      <c r="E903" s="10"/>
      <c r="F903" s="10"/>
      <c r="G903" s="10"/>
      <c r="H903" s="10"/>
      <c r="I903" s="10"/>
      <c r="J903" s="10"/>
      <c r="K903" s="10"/>
      <c r="L903" s="10"/>
      <c r="M903" s="10"/>
      <c r="N903" s="10"/>
      <c r="O903" s="10"/>
      <c r="P903" s="10"/>
      <c r="Q903" s="10"/>
      <c r="R903" s="10"/>
      <c r="S903" s="10"/>
      <c r="T903" s="10"/>
      <c r="U903" s="10"/>
      <c r="V903" s="10"/>
      <c r="W903" s="10"/>
      <c r="X903" s="10"/>
      <c r="Y903" s="10"/>
      <c r="Z903" s="10"/>
      <c r="AA903" s="10"/>
    </row>
    <row r="904" spans="1:27" ht="12.75" customHeight="1" x14ac:dyDescent="0.15">
      <c r="A904" s="10"/>
      <c r="B904" s="10"/>
      <c r="C904" s="10"/>
      <c r="D904" s="10"/>
      <c r="E904" s="10"/>
      <c r="F904" s="10"/>
      <c r="G904" s="10"/>
      <c r="H904" s="10"/>
      <c r="I904" s="10"/>
      <c r="J904" s="10"/>
      <c r="K904" s="10"/>
      <c r="L904" s="10"/>
      <c r="M904" s="10"/>
      <c r="N904" s="10"/>
      <c r="O904" s="10"/>
      <c r="P904" s="10"/>
      <c r="Q904" s="10"/>
      <c r="R904" s="10"/>
      <c r="S904" s="10"/>
      <c r="T904" s="10"/>
      <c r="U904" s="10"/>
      <c r="V904" s="10"/>
      <c r="W904" s="10"/>
      <c r="X904" s="10"/>
      <c r="Y904" s="10"/>
      <c r="Z904" s="10"/>
      <c r="AA904" s="10"/>
    </row>
    <row r="905" spans="1:27" ht="12.75" customHeight="1" x14ac:dyDescent="0.15">
      <c r="A905" s="10"/>
      <c r="B905" s="10"/>
      <c r="C905" s="10"/>
      <c r="D905" s="10"/>
      <c r="E905" s="10"/>
      <c r="F905" s="10"/>
      <c r="G905" s="10"/>
      <c r="H905" s="10"/>
      <c r="I905" s="10"/>
      <c r="J905" s="10"/>
      <c r="K905" s="10"/>
      <c r="L905" s="10"/>
      <c r="M905" s="10"/>
      <c r="N905" s="10"/>
      <c r="O905" s="10"/>
      <c r="P905" s="10"/>
      <c r="Q905" s="10"/>
      <c r="R905" s="10"/>
      <c r="S905" s="10"/>
      <c r="T905" s="10"/>
      <c r="U905" s="10"/>
      <c r="V905" s="10"/>
      <c r="W905" s="10"/>
      <c r="X905" s="10"/>
      <c r="Y905" s="10"/>
      <c r="Z905" s="10"/>
      <c r="AA905" s="10"/>
    </row>
    <row r="906" spans="1:27" ht="12.75" customHeight="1" x14ac:dyDescent="0.15">
      <c r="A906" s="10"/>
      <c r="B906" s="10"/>
      <c r="C906" s="10"/>
      <c r="D906" s="10"/>
      <c r="E906" s="10"/>
      <c r="F906" s="10"/>
      <c r="G906" s="10"/>
      <c r="H906" s="10"/>
      <c r="I906" s="10"/>
      <c r="J906" s="10"/>
      <c r="K906" s="10"/>
      <c r="L906" s="10"/>
      <c r="M906" s="10"/>
      <c r="N906" s="10"/>
      <c r="O906" s="10"/>
      <c r="P906" s="10"/>
      <c r="Q906" s="10"/>
      <c r="R906" s="10"/>
      <c r="S906" s="10"/>
      <c r="T906" s="10"/>
      <c r="U906" s="10"/>
      <c r="V906" s="10"/>
      <c r="W906" s="10"/>
      <c r="X906" s="10"/>
      <c r="Y906" s="10"/>
      <c r="Z906" s="10"/>
      <c r="AA906" s="10"/>
    </row>
    <row r="907" spans="1:27" ht="12.75" customHeight="1" x14ac:dyDescent="0.15">
      <c r="A907" s="10"/>
      <c r="B907" s="10"/>
      <c r="C907" s="10"/>
      <c r="D907" s="10"/>
      <c r="E907" s="10"/>
      <c r="F907" s="10"/>
      <c r="G907" s="10"/>
      <c r="H907" s="10"/>
      <c r="I907" s="10"/>
      <c r="J907" s="10"/>
      <c r="K907" s="10"/>
      <c r="L907" s="10"/>
      <c r="M907" s="10"/>
      <c r="N907" s="10"/>
      <c r="O907" s="10"/>
      <c r="P907" s="10"/>
      <c r="Q907" s="10"/>
      <c r="R907" s="10"/>
      <c r="S907" s="10"/>
      <c r="T907" s="10"/>
      <c r="U907" s="10"/>
      <c r="V907" s="10"/>
      <c r="W907" s="10"/>
      <c r="X907" s="10"/>
      <c r="Y907" s="10"/>
      <c r="Z907" s="10"/>
      <c r="AA907" s="10"/>
    </row>
    <row r="908" spans="1:27" ht="12.75" customHeight="1" x14ac:dyDescent="0.15">
      <c r="A908" s="10"/>
      <c r="B908" s="10"/>
      <c r="C908" s="10"/>
      <c r="D908" s="10"/>
      <c r="E908" s="10"/>
      <c r="F908" s="10"/>
      <c r="G908" s="10"/>
      <c r="H908" s="10"/>
      <c r="I908" s="10"/>
      <c r="J908" s="10"/>
      <c r="K908" s="10"/>
      <c r="L908" s="10"/>
      <c r="M908" s="10"/>
      <c r="N908" s="10"/>
      <c r="O908" s="10"/>
      <c r="P908" s="10"/>
      <c r="Q908" s="10"/>
      <c r="R908" s="10"/>
      <c r="S908" s="10"/>
      <c r="T908" s="10"/>
      <c r="U908" s="10"/>
      <c r="V908" s="10"/>
      <c r="W908" s="10"/>
      <c r="X908" s="10"/>
      <c r="Y908" s="10"/>
      <c r="Z908" s="10"/>
      <c r="AA908" s="10"/>
    </row>
    <row r="909" spans="1:27" ht="12.75" customHeight="1" x14ac:dyDescent="0.15">
      <c r="A909" s="10"/>
      <c r="B909" s="10"/>
      <c r="C909" s="10"/>
      <c r="D909" s="10"/>
      <c r="E909" s="10"/>
      <c r="F909" s="10"/>
      <c r="G909" s="10"/>
      <c r="H909" s="10"/>
      <c r="I909" s="10"/>
      <c r="J909" s="10"/>
      <c r="K909" s="10"/>
      <c r="L909" s="10"/>
      <c r="M909" s="10"/>
      <c r="N909" s="10"/>
      <c r="O909" s="10"/>
      <c r="P909" s="10"/>
      <c r="Q909" s="10"/>
      <c r="R909" s="10"/>
      <c r="S909" s="10"/>
      <c r="T909" s="10"/>
      <c r="U909" s="10"/>
      <c r="V909" s="10"/>
      <c r="W909" s="10"/>
      <c r="X909" s="10"/>
      <c r="Y909" s="10"/>
      <c r="Z909" s="10"/>
      <c r="AA909" s="10"/>
    </row>
    <row r="910" spans="1:27" ht="12.75" customHeight="1" x14ac:dyDescent="0.15">
      <c r="A910" s="10"/>
      <c r="B910" s="10"/>
      <c r="C910" s="10"/>
      <c r="D910" s="10"/>
      <c r="E910" s="10"/>
      <c r="F910" s="10"/>
      <c r="G910" s="10"/>
      <c r="H910" s="10"/>
      <c r="I910" s="10"/>
      <c r="J910" s="10"/>
      <c r="K910" s="10"/>
      <c r="L910" s="10"/>
      <c r="M910" s="10"/>
      <c r="N910" s="10"/>
      <c r="O910" s="10"/>
      <c r="P910" s="10"/>
      <c r="Q910" s="10"/>
      <c r="R910" s="10"/>
      <c r="S910" s="10"/>
      <c r="T910" s="10"/>
      <c r="U910" s="10"/>
      <c r="V910" s="10"/>
      <c r="W910" s="10"/>
      <c r="X910" s="10"/>
      <c r="Y910" s="10"/>
      <c r="Z910" s="10"/>
      <c r="AA910" s="10"/>
    </row>
    <row r="911" spans="1:27" ht="12.75" customHeight="1" x14ac:dyDescent="0.15">
      <c r="A911" s="10"/>
      <c r="B911" s="10"/>
      <c r="C911" s="10"/>
      <c r="D911" s="10"/>
      <c r="E911" s="10"/>
      <c r="F911" s="10"/>
      <c r="G911" s="10"/>
      <c r="H911" s="10"/>
      <c r="I911" s="10"/>
      <c r="J911" s="10"/>
      <c r="K911" s="10"/>
      <c r="L911" s="10"/>
      <c r="M911" s="10"/>
      <c r="N911" s="10"/>
      <c r="O911" s="10"/>
      <c r="P911" s="10"/>
      <c r="Q911" s="10"/>
      <c r="R911" s="10"/>
      <c r="S911" s="10"/>
      <c r="T911" s="10"/>
      <c r="U911" s="10"/>
      <c r="V911" s="10"/>
      <c r="W911" s="10"/>
      <c r="X911" s="10"/>
      <c r="Y911" s="10"/>
      <c r="Z911" s="10"/>
      <c r="AA911" s="10"/>
    </row>
    <row r="912" spans="1:27" ht="12.75" customHeight="1" x14ac:dyDescent="0.15">
      <c r="A912" s="10"/>
      <c r="B912" s="10"/>
      <c r="C912" s="10"/>
      <c r="D912" s="10"/>
      <c r="E912" s="10"/>
      <c r="F912" s="10"/>
      <c r="G912" s="10"/>
      <c r="H912" s="10"/>
      <c r="I912" s="10"/>
      <c r="J912" s="10"/>
      <c r="K912" s="10"/>
      <c r="L912" s="10"/>
      <c r="M912" s="10"/>
      <c r="N912" s="10"/>
      <c r="O912" s="10"/>
      <c r="P912" s="10"/>
      <c r="Q912" s="10"/>
      <c r="R912" s="10"/>
      <c r="S912" s="10"/>
      <c r="T912" s="10"/>
      <c r="U912" s="10"/>
      <c r="V912" s="10"/>
      <c r="W912" s="10"/>
      <c r="X912" s="10"/>
      <c r="Y912" s="10"/>
      <c r="Z912" s="10"/>
      <c r="AA912" s="10"/>
    </row>
    <row r="913" spans="1:27" ht="12.75" customHeight="1" x14ac:dyDescent="0.15">
      <c r="A913" s="10"/>
      <c r="B913" s="10"/>
      <c r="C913" s="10"/>
      <c r="D913" s="10"/>
      <c r="E913" s="10"/>
      <c r="F913" s="10"/>
      <c r="G913" s="10"/>
      <c r="H913" s="10"/>
      <c r="I913" s="10"/>
      <c r="J913" s="10"/>
      <c r="K913" s="10"/>
      <c r="L913" s="10"/>
      <c r="M913" s="10"/>
      <c r="N913" s="10"/>
      <c r="O913" s="10"/>
      <c r="P913" s="10"/>
      <c r="Q913" s="10"/>
      <c r="R913" s="10"/>
      <c r="S913" s="10"/>
      <c r="T913" s="10"/>
      <c r="U913" s="10"/>
      <c r="V913" s="10"/>
      <c r="W913" s="10"/>
      <c r="X913" s="10"/>
      <c r="Y913" s="10"/>
      <c r="Z913" s="10"/>
      <c r="AA913" s="10"/>
    </row>
    <row r="914" spans="1:27" ht="12.75" customHeight="1" x14ac:dyDescent="0.15">
      <c r="A914" s="10"/>
      <c r="B914" s="10"/>
      <c r="C914" s="10"/>
      <c r="D914" s="10"/>
      <c r="E914" s="10"/>
      <c r="F914" s="10"/>
      <c r="G914" s="10"/>
      <c r="H914" s="10"/>
      <c r="I914" s="10"/>
      <c r="J914" s="10"/>
      <c r="K914" s="10"/>
      <c r="L914" s="10"/>
      <c r="M914" s="10"/>
      <c r="N914" s="10"/>
      <c r="O914" s="10"/>
      <c r="P914" s="10"/>
      <c r="Q914" s="10"/>
      <c r="R914" s="10"/>
      <c r="S914" s="10"/>
      <c r="T914" s="10"/>
      <c r="U914" s="10"/>
      <c r="V914" s="10"/>
      <c r="W914" s="10"/>
      <c r="X914" s="10"/>
      <c r="Y914" s="10"/>
      <c r="Z914" s="10"/>
      <c r="AA914" s="10"/>
    </row>
    <row r="915" spans="1:27" ht="12.75" customHeight="1" x14ac:dyDescent="0.15">
      <c r="A915" s="10"/>
      <c r="B915" s="10"/>
      <c r="C915" s="10"/>
      <c r="D915" s="10"/>
      <c r="E915" s="10"/>
      <c r="F915" s="10"/>
      <c r="G915" s="10"/>
      <c r="H915" s="10"/>
      <c r="I915" s="10"/>
      <c r="J915" s="10"/>
      <c r="K915" s="10"/>
      <c r="L915" s="10"/>
      <c r="M915" s="10"/>
      <c r="N915" s="10"/>
      <c r="O915" s="10"/>
      <c r="P915" s="10"/>
      <c r="Q915" s="10"/>
      <c r="R915" s="10"/>
      <c r="S915" s="10"/>
      <c r="T915" s="10"/>
      <c r="U915" s="10"/>
      <c r="V915" s="10"/>
      <c r="W915" s="10"/>
      <c r="X915" s="10"/>
      <c r="Y915" s="10"/>
      <c r="Z915" s="10"/>
      <c r="AA915" s="10"/>
    </row>
    <row r="916" spans="1:27" ht="12.75" customHeight="1" x14ac:dyDescent="0.15">
      <c r="A916" s="10"/>
      <c r="B916" s="10"/>
      <c r="C916" s="10"/>
      <c r="D916" s="10"/>
      <c r="E916" s="10"/>
      <c r="F916" s="10"/>
      <c r="G916" s="10"/>
      <c r="H916" s="10"/>
      <c r="I916" s="10"/>
      <c r="J916" s="10"/>
      <c r="K916" s="10"/>
      <c r="L916" s="10"/>
      <c r="M916" s="10"/>
      <c r="N916" s="10"/>
      <c r="O916" s="10"/>
      <c r="P916" s="10"/>
      <c r="Q916" s="10"/>
      <c r="R916" s="10"/>
      <c r="S916" s="10"/>
      <c r="T916" s="10"/>
      <c r="U916" s="10"/>
      <c r="V916" s="10"/>
      <c r="W916" s="10"/>
      <c r="X916" s="10"/>
      <c r="Y916" s="10"/>
      <c r="Z916" s="10"/>
      <c r="AA916" s="10"/>
    </row>
    <row r="917" spans="1:27" ht="12.75" customHeight="1" x14ac:dyDescent="0.15">
      <c r="A917" s="10"/>
      <c r="B917" s="10"/>
      <c r="C917" s="10"/>
      <c r="D917" s="10"/>
      <c r="E917" s="10"/>
      <c r="F917" s="10"/>
      <c r="G917" s="10"/>
      <c r="H917" s="10"/>
      <c r="I917" s="10"/>
      <c r="J917" s="10"/>
      <c r="K917" s="10"/>
      <c r="L917" s="10"/>
      <c r="M917" s="10"/>
      <c r="N917" s="10"/>
      <c r="O917" s="10"/>
      <c r="P917" s="10"/>
      <c r="Q917" s="10"/>
      <c r="R917" s="10"/>
      <c r="S917" s="10"/>
      <c r="T917" s="10"/>
      <c r="U917" s="10"/>
      <c r="V917" s="10"/>
      <c r="W917" s="10"/>
      <c r="X917" s="10"/>
      <c r="Y917" s="10"/>
      <c r="Z917" s="10"/>
      <c r="AA917" s="10"/>
    </row>
    <row r="918" spans="1:27" ht="12.75" customHeight="1" x14ac:dyDescent="0.15">
      <c r="A918" s="10"/>
      <c r="B918" s="10"/>
      <c r="C918" s="10"/>
      <c r="D918" s="10"/>
      <c r="E918" s="10"/>
      <c r="F918" s="10"/>
      <c r="G918" s="10"/>
      <c r="H918" s="10"/>
      <c r="I918" s="10"/>
      <c r="J918" s="10"/>
      <c r="K918" s="10"/>
      <c r="L918" s="10"/>
      <c r="M918" s="10"/>
      <c r="N918" s="10"/>
      <c r="O918" s="10"/>
      <c r="P918" s="10"/>
      <c r="Q918" s="10"/>
      <c r="R918" s="10"/>
      <c r="S918" s="10"/>
      <c r="T918" s="10"/>
      <c r="U918" s="10"/>
      <c r="V918" s="10"/>
      <c r="W918" s="10"/>
      <c r="X918" s="10"/>
      <c r="Y918" s="10"/>
      <c r="Z918" s="10"/>
      <c r="AA918" s="10"/>
    </row>
    <row r="919" spans="1:27" ht="12.75" customHeight="1" x14ac:dyDescent="0.15">
      <c r="A919" s="10"/>
      <c r="B919" s="10"/>
      <c r="C919" s="10"/>
      <c r="D919" s="10"/>
      <c r="E919" s="10"/>
      <c r="F919" s="10"/>
      <c r="G919" s="10"/>
      <c r="H919" s="10"/>
      <c r="I919" s="10"/>
      <c r="J919" s="10"/>
      <c r="K919" s="10"/>
      <c r="L919" s="10"/>
      <c r="M919" s="10"/>
      <c r="N919" s="10"/>
      <c r="O919" s="10"/>
      <c r="P919" s="10"/>
      <c r="Q919" s="10"/>
      <c r="R919" s="10"/>
      <c r="S919" s="10"/>
      <c r="T919" s="10"/>
      <c r="U919" s="10"/>
      <c r="V919" s="10"/>
      <c r="W919" s="10"/>
      <c r="X919" s="10"/>
      <c r="Y919" s="10"/>
      <c r="Z919" s="10"/>
      <c r="AA919" s="10"/>
    </row>
    <row r="920" spans="1:27" ht="12.75" customHeight="1" x14ac:dyDescent="0.15">
      <c r="A920" s="10"/>
      <c r="B920" s="10"/>
      <c r="C920" s="10"/>
      <c r="D920" s="10"/>
      <c r="E920" s="10"/>
      <c r="F920" s="10"/>
      <c r="G920" s="10"/>
      <c r="H920" s="10"/>
      <c r="I920" s="10"/>
      <c r="J920" s="10"/>
      <c r="K920" s="10"/>
      <c r="L920" s="10"/>
      <c r="M920" s="10"/>
      <c r="N920" s="10"/>
      <c r="O920" s="10"/>
      <c r="P920" s="10"/>
      <c r="Q920" s="10"/>
      <c r="R920" s="10"/>
      <c r="S920" s="10"/>
      <c r="T920" s="10"/>
      <c r="U920" s="10"/>
      <c r="V920" s="10"/>
      <c r="W920" s="10"/>
      <c r="X920" s="10"/>
      <c r="Y920" s="10"/>
      <c r="Z920" s="10"/>
      <c r="AA920" s="10"/>
    </row>
    <row r="921" spans="1:27" ht="12.75" customHeight="1" x14ac:dyDescent="0.15">
      <c r="A921" s="10"/>
      <c r="B921" s="10"/>
      <c r="C921" s="10"/>
      <c r="D921" s="10"/>
      <c r="E921" s="10"/>
      <c r="F921" s="10"/>
      <c r="G921" s="10"/>
      <c r="H921" s="10"/>
      <c r="I921" s="10"/>
      <c r="J921" s="10"/>
      <c r="K921" s="10"/>
      <c r="L921" s="10"/>
      <c r="M921" s="10"/>
      <c r="N921" s="10"/>
      <c r="O921" s="10"/>
      <c r="P921" s="10"/>
      <c r="Q921" s="10"/>
      <c r="R921" s="10"/>
      <c r="S921" s="10"/>
      <c r="T921" s="10"/>
      <c r="U921" s="10"/>
      <c r="V921" s="10"/>
      <c r="W921" s="10"/>
      <c r="X921" s="10"/>
      <c r="Y921" s="10"/>
      <c r="Z921" s="10"/>
      <c r="AA921" s="10"/>
    </row>
    <row r="922" spans="1:27" ht="12.75" customHeight="1" x14ac:dyDescent="0.15">
      <c r="A922" s="10"/>
      <c r="B922" s="10"/>
      <c r="C922" s="10"/>
      <c r="D922" s="10"/>
      <c r="E922" s="10"/>
      <c r="F922" s="10"/>
      <c r="G922" s="10"/>
      <c r="H922" s="10"/>
      <c r="I922" s="10"/>
      <c r="J922" s="10"/>
      <c r="K922" s="10"/>
      <c r="L922" s="10"/>
      <c r="M922" s="10"/>
      <c r="N922" s="10"/>
      <c r="O922" s="10"/>
      <c r="P922" s="10"/>
      <c r="Q922" s="10"/>
      <c r="R922" s="10"/>
      <c r="S922" s="10"/>
      <c r="T922" s="10"/>
      <c r="U922" s="10"/>
      <c r="V922" s="10"/>
      <c r="W922" s="10"/>
      <c r="X922" s="10"/>
      <c r="Y922" s="10"/>
      <c r="Z922" s="10"/>
      <c r="AA922" s="10"/>
    </row>
    <row r="923" spans="1:27" ht="12.75" customHeight="1" x14ac:dyDescent="0.15">
      <c r="A923" s="10"/>
      <c r="B923" s="10"/>
      <c r="C923" s="10"/>
      <c r="D923" s="10"/>
      <c r="E923" s="10"/>
      <c r="F923" s="10"/>
      <c r="G923" s="10"/>
      <c r="H923" s="10"/>
      <c r="I923" s="10"/>
      <c r="J923" s="10"/>
      <c r="K923" s="10"/>
      <c r="L923" s="10"/>
      <c r="M923" s="10"/>
      <c r="N923" s="10"/>
      <c r="O923" s="10"/>
      <c r="P923" s="10"/>
      <c r="Q923" s="10"/>
      <c r="R923" s="10"/>
      <c r="S923" s="10"/>
      <c r="T923" s="10"/>
      <c r="U923" s="10"/>
      <c r="V923" s="10"/>
      <c r="W923" s="10"/>
      <c r="X923" s="10"/>
      <c r="Y923" s="10"/>
      <c r="Z923" s="10"/>
      <c r="AA923" s="10"/>
    </row>
    <row r="924" spans="1:27" ht="12.75" customHeight="1" x14ac:dyDescent="0.15">
      <c r="A924" s="10"/>
      <c r="B924" s="10"/>
      <c r="C924" s="10"/>
      <c r="D924" s="10"/>
      <c r="E924" s="10"/>
      <c r="F924" s="10"/>
      <c r="G924" s="10"/>
      <c r="H924" s="10"/>
      <c r="I924" s="10"/>
      <c r="J924" s="10"/>
      <c r="K924" s="10"/>
      <c r="L924" s="10"/>
      <c r="M924" s="10"/>
      <c r="N924" s="10"/>
      <c r="O924" s="10"/>
      <c r="P924" s="10"/>
      <c r="Q924" s="10"/>
      <c r="R924" s="10"/>
      <c r="S924" s="10"/>
      <c r="T924" s="10"/>
      <c r="U924" s="10"/>
      <c r="V924" s="10"/>
      <c r="W924" s="10"/>
      <c r="X924" s="10"/>
      <c r="Y924" s="10"/>
      <c r="Z924" s="10"/>
      <c r="AA924" s="10"/>
    </row>
    <row r="925" spans="1:27" ht="12.75" customHeight="1" x14ac:dyDescent="0.15">
      <c r="A925" s="10"/>
      <c r="B925" s="10"/>
      <c r="C925" s="10"/>
      <c r="D925" s="10"/>
      <c r="E925" s="10"/>
      <c r="F925" s="10"/>
      <c r="G925" s="10"/>
      <c r="H925" s="10"/>
      <c r="I925" s="10"/>
      <c r="J925" s="10"/>
      <c r="K925" s="10"/>
      <c r="L925" s="10"/>
      <c r="M925" s="10"/>
      <c r="N925" s="10"/>
      <c r="O925" s="10"/>
      <c r="P925" s="10"/>
      <c r="Q925" s="10"/>
      <c r="R925" s="10"/>
      <c r="S925" s="10"/>
      <c r="T925" s="10"/>
      <c r="U925" s="10"/>
      <c r="V925" s="10"/>
      <c r="W925" s="10"/>
      <c r="X925" s="10"/>
      <c r="Y925" s="10"/>
      <c r="Z925" s="10"/>
      <c r="AA925" s="10"/>
    </row>
    <row r="926" spans="1:27" ht="12.75" customHeight="1" x14ac:dyDescent="0.15">
      <c r="A926" s="10"/>
      <c r="B926" s="10"/>
      <c r="C926" s="10"/>
      <c r="D926" s="10"/>
      <c r="E926" s="10"/>
      <c r="F926" s="10"/>
      <c r="G926" s="10"/>
      <c r="H926" s="10"/>
      <c r="I926" s="10"/>
      <c r="J926" s="10"/>
      <c r="K926" s="10"/>
      <c r="L926" s="10"/>
      <c r="M926" s="10"/>
      <c r="N926" s="10"/>
      <c r="O926" s="10"/>
      <c r="P926" s="10"/>
      <c r="Q926" s="10"/>
      <c r="R926" s="10"/>
      <c r="S926" s="10"/>
      <c r="T926" s="10"/>
      <c r="U926" s="10"/>
      <c r="V926" s="10"/>
      <c r="W926" s="10"/>
      <c r="X926" s="10"/>
      <c r="Y926" s="10"/>
      <c r="Z926" s="10"/>
      <c r="AA926" s="10"/>
    </row>
    <row r="927" spans="1:27" ht="12.75" customHeight="1" x14ac:dyDescent="0.15">
      <c r="A927" s="10"/>
      <c r="B927" s="10"/>
      <c r="C927" s="10"/>
      <c r="D927" s="10"/>
      <c r="E927" s="10"/>
      <c r="F927" s="10"/>
      <c r="G927" s="10"/>
      <c r="H927" s="10"/>
      <c r="I927" s="10"/>
      <c r="J927" s="10"/>
      <c r="K927" s="10"/>
      <c r="L927" s="10"/>
      <c r="M927" s="10"/>
      <c r="N927" s="10"/>
      <c r="O927" s="10"/>
      <c r="P927" s="10"/>
      <c r="Q927" s="10"/>
      <c r="R927" s="10"/>
      <c r="S927" s="10"/>
      <c r="T927" s="10"/>
      <c r="U927" s="10"/>
      <c r="V927" s="10"/>
      <c r="W927" s="10"/>
      <c r="X927" s="10"/>
      <c r="Y927" s="10"/>
      <c r="Z927" s="10"/>
      <c r="AA927" s="10"/>
    </row>
    <row r="928" spans="1:27" ht="12.75" customHeight="1" x14ac:dyDescent="0.15">
      <c r="A928" s="10"/>
      <c r="B928" s="10"/>
      <c r="C928" s="10"/>
      <c r="D928" s="10"/>
      <c r="E928" s="10"/>
      <c r="F928" s="10"/>
      <c r="G928" s="10"/>
      <c r="H928" s="10"/>
      <c r="I928" s="10"/>
      <c r="J928" s="10"/>
      <c r="K928" s="10"/>
      <c r="L928" s="10"/>
      <c r="M928" s="10"/>
      <c r="N928" s="10"/>
      <c r="O928" s="10"/>
      <c r="P928" s="10"/>
      <c r="Q928" s="10"/>
      <c r="R928" s="10"/>
      <c r="S928" s="10"/>
      <c r="T928" s="10"/>
      <c r="U928" s="10"/>
      <c r="V928" s="10"/>
      <c r="W928" s="10"/>
      <c r="X928" s="10"/>
      <c r="Y928" s="10"/>
      <c r="Z928" s="10"/>
      <c r="AA928" s="10"/>
    </row>
    <row r="929" spans="1:27" ht="12.75" customHeight="1" x14ac:dyDescent="0.15">
      <c r="A929" s="10"/>
      <c r="B929" s="10"/>
      <c r="C929" s="10"/>
      <c r="D929" s="10"/>
      <c r="E929" s="10"/>
      <c r="F929" s="10"/>
      <c r="G929" s="10"/>
      <c r="H929" s="10"/>
      <c r="I929" s="10"/>
      <c r="J929" s="10"/>
      <c r="K929" s="10"/>
      <c r="L929" s="10"/>
      <c r="M929" s="10"/>
      <c r="N929" s="10"/>
      <c r="O929" s="10"/>
      <c r="P929" s="10"/>
      <c r="Q929" s="10"/>
      <c r="R929" s="10"/>
      <c r="S929" s="10"/>
      <c r="T929" s="10"/>
      <c r="U929" s="10"/>
      <c r="V929" s="10"/>
      <c r="W929" s="10"/>
      <c r="X929" s="10"/>
      <c r="Y929" s="10"/>
      <c r="Z929" s="10"/>
      <c r="AA929" s="10"/>
    </row>
    <row r="930" spans="1:27" ht="12.75" customHeight="1" x14ac:dyDescent="0.15">
      <c r="A930" s="10"/>
      <c r="B930" s="10"/>
      <c r="C930" s="10"/>
      <c r="D930" s="10"/>
      <c r="E930" s="10"/>
      <c r="F930" s="10"/>
      <c r="G930" s="10"/>
      <c r="H930" s="10"/>
      <c r="I930" s="10"/>
      <c r="J930" s="10"/>
      <c r="K930" s="10"/>
      <c r="L930" s="10"/>
      <c r="M930" s="10"/>
      <c r="N930" s="10"/>
      <c r="O930" s="10"/>
      <c r="P930" s="10"/>
      <c r="Q930" s="10"/>
      <c r="R930" s="10"/>
      <c r="S930" s="10"/>
      <c r="T930" s="10"/>
      <c r="U930" s="10"/>
      <c r="V930" s="10"/>
      <c r="W930" s="10"/>
      <c r="X930" s="10"/>
      <c r="Y930" s="10"/>
      <c r="Z930" s="10"/>
      <c r="AA930" s="10"/>
    </row>
    <row r="931" spans="1:27" ht="12.75" customHeight="1" x14ac:dyDescent="0.15">
      <c r="A931" s="10"/>
      <c r="B931" s="10"/>
      <c r="C931" s="10"/>
      <c r="D931" s="10"/>
      <c r="E931" s="10"/>
      <c r="F931" s="10"/>
      <c r="G931" s="10"/>
      <c r="H931" s="10"/>
      <c r="I931" s="10"/>
      <c r="J931" s="10"/>
      <c r="K931" s="10"/>
      <c r="L931" s="10"/>
      <c r="M931" s="10"/>
      <c r="N931" s="10"/>
      <c r="O931" s="10"/>
      <c r="P931" s="10"/>
      <c r="Q931" s="10"/>
      <c r="R931" s="10"/>
      <c r="S931" s="10"/>
      <c r="T931" s="10"/>
      <c r="U931" s="10"/>
      <c r="V931" s="10"/>
      <c r="W931" s="10"/>
      <c r="X931" s="10"/>
      <c r="Y931" s="10"/>
      <c r="Z931" s="10"/>
      <c r="AA931" s="10"/>
    </row>
    <row r="932" spans="1:27" ht="12.75" customHeight="1" x14ac:dyDescent="0.15">
      <c r="A932" s="10"/>
      <c r="B932" s="10"/>
      <c r="C932" s="10"/>
      <c r="D932" s="10"/>
      <c r="E932" s="10"/>
      <c r="F932" s="10"/>
      <c r="G932" s="10"/>
      <c r="H932" s="10"/>
      <c r="I932" s="10"/>
      <c r="J932" s="10"/>
      <c r="K932" s="10"/>
      <c r="L932" s="10"/>
      <c r="M932" s="10"/>
      <c r="N932" s="10"/>
      <c r="O932" s="10"/>
      <c r="P932" s="10"/>
      <c r="Q932" s="10"/>
      <c r="R932" s="10"/>
      <c r="S932" s="10"/>
      <c r="T932" s="10"/>
      <c r="U932" s="10"/>
      <c r="V932" s="10"/>
      <c r="W932" s="10"/>
      <c r="X932" s="10"/>
      <c r="Y932" s="10"/>
      <c r="Z932" s="10"/>
      <c r="AA932" s="10"/>
    </row>
    <row r="933" spans="1:27" ht="12.75" customHeight="1" x14ac:dyDescent="0.15">
      <c r="A933" s="10"/>
      <c r="B933" s="10"/>
      <c r="C933" s="10"/>
      <c r="D933" s="10"/>
      <c r="E933" s="10"/>
      <c r="F933" s="10"/>
      <c r="G933" s="10"/>
      <c r="H933" s="10"/>
      <c r="I933" s="10"/>
      <c r="J933" s="10"/>
      <c r="K933" s="10"/>
      <c r="L933" s="10"/>
      <c r="M933" s="10"/>
      <c r="N933" s="10"/>
      <c r="O933" s="10"/>
      <c r="P933" s="10"/>
      <c r="Q933" s="10"/>
      <c r="R933" s="10"/>
      <c r="S933" s="10"/>
      <c r="T933" s="10"/>
      <c r="U933" s="10"/>
      <c r="V933" s="10"/>
      <c r="W933" s="10"/>
      <c r="X933" s="10"/>
      <c r="Y933" s="10"/>
      <c r="Z933" s="10"/>
      <c r="AA933" s="10"/>
    </row>
    <row r="934" spans="1:27" ht="12.75" customHeight="1" x14ac:dyDescent="0.15">
      <c r="A934" s="10"/>
      <c r="B934" s="10"/>
      <c r="C934" s="10"/>
      <c r="D934" s="10"/>
      <c r="E934" s="10"/>
      <c r="F934" s="10"/>
      <c r="G934" s="10"/>
      <c r="H934" s="10"/>
      <c r="I934" s="10"/>
      <c r="J934" s="10"/>
      <c r="K934" s="10"/>
      <c r="L934" s="10"/>
      <c r="M934" s="10"/>
      <c r="N934" s="10"/>
      <c r="O934" s="10"/>
      <c r="P934" s="10"/>
      <c r="Q934" s="10"/>
      <c r="R934" s="10"/>
      <c r="S934" s="10"/>
      <c r="T934" s="10"/>
      <c r="U934" s="10"/>
      <c r="V934" s="10"/>
      <c r="W934" s="10"/>
      <c r="X934" s="10"/>
      <c r="Y934" s="10"/>
      <c r="Z934" s="10"/>
      <c r="AA934" s="10"/>
    </row>
    <row r="935" spans="1:27" ht="12.75" customHeight="1" x14ac:dyDescent="0.15">
      <c r="A935" s="10"/>
      <c r="B935" s="10"/>
      <c r="C935" s="10"/>
      <c r="D935" s="10"/>
      <c r="E935" s="10"/>
      <c r="F935" s="10"/>
      <c r="G935" s="10"/>
      <c r="H935" s="10"/>
      <c r="I935" s="10"/>
      <c r="J935" s="10"/>
      <c r="K935" s="10"/>
      <c r="L935" s="10"/>
      <c r="M935" s="10"/>
      <c r="N935" s="10"/>
      <c r="O935" s="10"/>
      <c r="P935" s="10"/>
      <c r="Q935" s="10"/>
      <c r="R935" s="10"/>
      <c r="S935" s="10"/>
      <c r="T935" s="10"/>
      <c r="U935" s="10"/>
      <c r="V935" s="10"/>
      <c r="W935" s="10"/>
      <c r="X935" s="10"/>
      <c r="Y935" s="10"/>
      <c r="Z935" s="10"/>
      <c r="AA935" s="10"/>
    </row>
    <row r="936" spans="1:27" ht="12.75" customHeight="1" x14ac:dyDescent="0.15">
      <c r="A936" s="10"/>
      <c r="B936" s="10"/>
      <c r="C936" s="10"/>
      <c r="D936" s="10"/>
      <c r="E936" s="10"/>
      <c r="F936" s="10"/>
      <c r="G936" s="10"/>
      <c r="H936" s="10"/>
      <c r="I936" s="10"/>
      <c r="J936" s="10"/>
      <c r="K936" s="10"/>
      <c r="L936" s="10"/>
      <c r="M936" s="10"/>
      <c r="N936" s="10"/>
      <c r="O936" s="10"/>
      <c r="P936" s="10"/>
      <c r="Q936" s="10"/>
      <c r="R936" s="10"/>
      <c r="S936" s="10"/>
      <c r="T936" s="10"/>
      <c r="U936" s="10"/>
      <c r="V936" s="10"/>
      <c r="W936" s="10"/>
      <c r="X936" s="10"/>
      <c r="Y936" s="10"/>
      <c r="Z936" s="10"/>
      <c r="AA936" s="10"/>
    </row>
    <row r="937" spans="1:27" ht="12.75" customHeight="1" x14ac:dyDescent="0.15">
      <c r="A937" s="10"/>
      <c r="B937" s="10"/>
      <c r="C937" s="10"/>
      <c r="D937" s="10"/>
      <c r="E937" s="10"/>
      <c r="F937" s="10"/>
      <c r="G937" s="10"/>
      <c r="H937" s="10"/>
      <c r="I937" s="10"/>
      <c r="J937" s="10"/>
      <c r="K937" s="10"/>
      <c r="L937" s="10"/>
      <c r="M937" s="10"/>
      <c r="N937" s="10"/>
      <c r="O937" s="10"/>
      <c r="P937" s="10"/>
      <c r="Q937" s="10"/>
      <c r="R937" s="10"/>
      <c r="S937" s="10"/>
      <c r="T937" s="10"/>
      <c r="U937" s="10"/>
      <c r="V937" s="10"/>
      <c r="W937" s="10"/>
      <c r="X937" s="10"/>
      <c r="Y937" s="10"/>
      <c r="Z937" s="10"/>
      <c r="AA937" s="10"/>
    </row>
    <row r="938" spans="1:27" ht="12.75" customHeight="1" x14ac:dyDescent="0.15">
      <c r="A938" s="10"/>
      <c r="B938" s="10"/>
      <c r="C938" s="10"/>
      <c r="D938" s="10"/>
      <c r="E938" s="10"/>
      <c r="F938" s="10"/>
      <c r="G938" s="10"/>
      <c r="H938" s="10"/>
      <c r="I938" s="10"/>
      <c r="J938" s="10"/>
      <c r="K938" s="10"/>
      <c r="L938" s="10"/>
      <c r="M938" s="10"/>
      <c r="N938" s="10"/>
      <c r="O938" s="10"/>
      <c r="P938" s="10"/>
      <c r="Q938" s="10"/>
      <c r="R938" s="10"/>
      <c r="S938" s="10"/>
      <c r="T938" s="10"/>
      <c r="U938" s="10"/>
      <c r="V938" s="10"/>
      <c r="W938" s="10"/>
      <c r="X938" s="10"/>
      <c r="Y938" s="10"/>
      <c r="Z938" s="10"/>
      <c r="AA938" s="10"/>
    </row>
    <row r="939" spans="1:27" ht="12.75" customHeight="1" x14ac:dyDescent="0.15">
      <c r="A939" s="10"/>
      <c r="B939" s="10"/>
      <c r="C939" s="10"/>
      <c r="D939" s="10"/>
      <c r="E939" s="10"/>
      <c r="F939" s="10"/>
      <c r="G939" s="10"/>
      <c r="H939" s="10"/>
      <c r="I939" s="10"/>
      <c r="J939" s="10"/>
      <c r="K939" s="10"/>
      <c r="L939" s="10"/>
      <c r="M939" s="10"/>
      <c r="N939" s="10"/>
      <c r="O939" s="10"/>
      <c r="P939" s="10"/>
      <c r="Q939" s="10"/>
      <c r="R939" s="10"/>
      <c r="S939" s="10"/>
      <c r="T939" s="10"/>
      <c r="U939" s="10"/>
      <c r="V939" s="10"/>
      <c r="W939" s="10"/>
      <c r="X939" s="10"/>
      <c r="Y939" s="10"/>
      <c r="Z939" s="10"/>
      <c r="AA939" s="10"/>
    </row>
    <row r="940" spans="1:27" ht="12.75" customHeight="1" x14ac:dyDescent="0.15">
      <c r="A940" s="10"/>
      <c r="B940" s="10"/>
      <c r="C940" s="10"/>
      <c r="D940" s="10"/>
      <c r="E940" s="10"/>
      <c r="F940" s="10"/>
      <c r="G940" s="10"/>
      <c r="H940" s="10"/>
      <c r="I940" s="10"/>
      <c r="J940" s="10"/>
      <c r="K940" s="10"/>
      <c r="L940" s="10"/>
      <c r="M940" s="10"/>
      <c r="N940" s="10"/>
      <c r="O940" s="10"/>
      <c r="P940" s="10"/>
      <c r="Q940" s="10"/>
      <c r="R940" s="10"/>
      <c r="S940" s="10"/>
      <c r="T940" s="10"/>
      <c r="U940" s="10"/>
      <c r="V940" s="10"/>
      <c r="W940" s="10"/>
      <c r="X940" s="10"/>
      <c r="Y940" s="10"/>
      <c r="Z940" s="10"/>
      <c r="AA940" s="10"/>
    </row>
    <row r="941" spans="1:27" ht="12.75" customHeight="1" x14ac:dyDescent="0.15">
      <c r="A941" s="10"/>
      <c r="B941" s="10"/>
      <c r="C941" s="10"/>
      <c r="D941" s="10"/>
      <c r="E941" s="10"/>
      <c r="F941" s="10"/>
      <c r="G941" s="10"/>
      <c r="H941" s="10"/>
      <c r="I941" s="10"/>
      <c r="J941" s="10"/>
      <c r="K941" s="10"/>
      <c r="L941" s="10"/>
      <c r="M941" s="10"/>
      <c r="N941" s="10"/>
      <c r="O941" s="10"/>
      <c r="P941" s="10"/>
      <c r="Q941" s="10"/>
      <c r="R941" s="10"/>
      <c r="S941" s="10"/>
      <c r="T941" s="10"/>
      <c r="U941" s="10"/>
      <c r="V941" s="10"/>
      <c r="W941" s="10"/>
      <c r="X941" s="10"/>
      <c r="Y941" s="10"/>
      <c r="Z941" s="10"/>
      <c r="AA941" s="10"/>
    </row>
    <row r="942" spans="1:27" ht="12.75" customHeight="1" x14ac:dyDescent="0.15">
      <c r="A942" s="10"/>
      <c r="B942" s="10"/>
      <c r="C942" s="10"/>
      <c r="D942" s="10"/>
      <c r="E942" s="10"/>
      <c r="F942" s="10"/>
      <c r="G942" s="10"/>
      <c r="H942" s="10"/>
      <c r="I942" s="10"/>
      <c r="J942" s="10"/>
      <c r="K942" s="10"/>
      <c r="L942" s="10"/>
      <c r="M942" s="10"/>
      <c r="N942" s="10"/>
      <c r="O942" s="10"/>
      <c r="P942" s="10"/>
      <c r="Q942" s="10"/>
      <c r="R942" s="10"/>
      <c r="S942" s="10"/>
      <c r="T942" s="10"/>
      <c r="U942" s="10"/>
      <c r="V942" s="10"/>
      <c r="W942" s="10"/>
      <c r="X942" s="10"/>
      <c r="Y942" s="10"/>
      <c r="Z942" s="10"/>
      <c r="AA942" s="10"/>
    </row>
    <row r="943" spans="1:27" ht="12.75" customHeight="1" x14ac:dyDescent="0.15">
      <c r="A943" s="10"/>
      <c r="B943" s="10"/>
      <c r="C943" s="10"/>
      <c r="D943" s="10"/>
      <c r="E943" s="10"/>
      <c r="F943" s="10"/>
      <c r="G943" s="10"/>
      <c r="H943" s="10"/>
      <c r="I943" s="10"/>
      <c r="J943" s="10"/>
      <c r="K943" s="10"/>
      <c r="L943" s="10"/>
      <c r="M943" s="10"/>
      <c r="N943" s="10"/>
      <c r="O943" s="10"/>
      <c r="P943" s="10"/>
      <c r="Q943" s="10"/>
      <c r="R943" s="10"/>
      <c r="S943" s="10"/>
      <c r="T943" s="10"/>
      <c r="U943" s="10"/>
      <c r="V943" s="10"/>
      <c r="W943" s="10"/>
      <c r="X943" s="10"/>
      <c r="Y943" s="10"/>
      <c r="Z943" s="10"/>
      <c r="AA943" s="10"/>
    </row>
    <row r="944" spans="1:27" ht="12.75" customHeight="1" x14ac:dyDescent="0.15">
      <c r="A944" s="10"/>
      <c r="B944" s="10"/>
      <c r="C944" s="10"/>
      <c r="D944" s="10"/>
      <c r="E944" s="10"/>
      <c r="F944" s="10"/>
      <c r="G944" s="10"/>
      <c r="H944" s="10"/>
      <c r="I944" s="10"/>
      <c r="J944" s="10"/>
      <c r="K944" s="10"/>
      <c r="L944" s="10"/>
      <c r="M944" s="10"/>
      <c r="N944" s="10"/>
      <c r="O944" s="10"/>
      <c r="P944" s="10"/>
      <c r="Q944" s="10"/>
      <c r="R944" s="10"/>
      <c r="S944" s="10"/>
      <c r="T944" s="10"/>
      <c r="U944" s="10"/>
      <c r="V944" s="10"/>
      <c r="W944" s="10"/>
      <c r="X944" s="10"/>
      <c r="Y944" s="10"/>
      <c r="Z944" s="10"/>
      <c r="AA944" s="10"/>
    </row>
    <row r="945" spans="1:27" ht="12.75" customHeight="1" x14ac:dyDescent="0.15">
      <c r="A945" s="10"/>
      <c r="B945" s="10"/>
      <c r="C945" s="10"/>
      <c r="D945" s="10"/>
      <c r="E945" s="10"/>
      <c r="F945" s="10"/>
      <c r="G945" s="10"/>
      <c r="H945" s="10"/>
      <c r="I945" s="10"/>
      <c r="J945" s="10"/>
      <c r="K945" s="10"/>
      <c r="L945" s="10"/>
      <c r="M945" s="10"/>
      <c r="N945" s="10"/>
      <c r="O945" s="10"/>
      <c r="P945" s="10"/>
      <c r="Q945" s="10"/>
      <c r="R945" s="10"/>
      <c r="S945" s="10"/>
      <c r="T945" s="10"/>
      <c r="U945" s="10"/>
      <c r="V945" s="10"/>
      <c r="W945" s="10"/>
      <c r="X945" s="10"/>
      <c r="Y945" s="10"/>
      <c r="Z945" s="10"/>
      <c r="AA945" s="10"/>
    </row>
    <row r="946" spans="1:27" ht="12.75" customHeight="1" x14ac:dyDescent="0.15">
      <c r="A946" s="10"/>
      <c r="B946" s="10"/>
      <c r="C946" s="10"/>
      <c r="D946" s="10"/>
      <c r="E946" s="10"/>
      <c r="F946" s="10"/>
      <c r="G946" s="10"/>
      <c r="H946" s="10"/>
      <c r="I946" s="10"/>
      <c r="J946" s="10"/>
      <c r="K946" s="10"/>
      <c r="L946" s="10"/>
      <c r="M946" s="10"/>
      <c r="N946" s="10"/>
      <c r="O946" s="10"/>
      <c r="P946" s="10"/>
      <c r="Q946" s="10"/>
      <c r="R946" s="10"/>
      <c r="S946" s="10"/>
      <c r="T946" s="10"/>
      <c r="U946" s="10"/>
      <c r="V946" s="10"/>
      <c r="W946" s="10"/>
      <c r="X946" s="10"/>
      <c r="Y946" s="10"/>
      <c r="Z946" s="10"/>
      <c r="AA946" s="10"/>
    </row>
    <row r="947" spans="1:27" ht="12.75" customHeight="1" x14ac:dyDescent="0.15">
      <c r="A947" s="10"/>
      <c r="B947" s="10"/>
      <c r="C947" s="10"/>
      <c r="D947" s="10"/>
      <c r="E947" s="10"/>
      <c r="F947" s="10"/>
      <c r="G947" s="10"/>
      <c r="H947" s="10"/>
      <c r="I947" s="10"/>
      <c r="J947" s="10"/>
      <c r="K947" s="10"/>
      <c r="L947" s="10"/>
      <c r="M947" s="10"/>
      <c r="N947" s="10"/>
      <c r="O947" s="10"/>
      <c r="P947" s="10"/>
      <c r="Q947" s="10"/>
      <c r="R947" s="10"/>
      <c r="S947" s="10"/>
      <c r="T947" s="10"/>
      <c r="U947" s="10"/>
      <c r="V947" s="10"/>
      <c r="W947" s="10"/>
      <c r="X947" s="10"/>
      <c r="Y947" s="10"/>
      <c r="Z947" s="10"/>
      <c r="AA947" s="10"/>
    </row>
    <row r="948" spans="1:27" ht="12.75" customHeight="1" x14ac:dyDescent="0.15">
      <c r="A948" s="10"/>
      <c r="B948" s="10"/>
      <c r="C948" s="10"/>
      <c r="D948" s="10"/>
      <c r="E948" s="10"/>
      <c r="F948" s="10"/>
      <c r="G948" s="10"/>
      <c r="H948" s="10"/>
      <c r="I948" s="10"/>
      <c r="J948" s="10"/>
      <c r="K948" s="10"/>
      <c r="L948" s="10"/>
      <c r="M948" s="10"/>
      <c r="N948" s="10"/>
      <c r="O948" s="10"/>
      <c r="P948" s="10"/>
      <c r="Q948" s="10"/>
      <c r="R948" s="10"/>
      <c r="S948" s="10"/>
      <c r="T948" s="10"/>
      <c r="U948" s="10"/>
      <c r="V948" s="10"/>
      <c r="W948" s="10"/>
      <c r="X948" s="10"/>
      <c r="Y948" s="10"/>
      <c r="Z948" s="10"/>
      <c r="AA948" s="10"/>
    </row>
    <row r="949" spans="1:27" ht="12.75" customHeight="1" x14ac:dyDescent="0.15">
      <c r="A949" s="10"/>
      <c r="B949" s="10"/>
      <c r="C949" s="10"/>
      <c r="D949" s="10"/>
      <c r="E949" s="10"/>
      <c r="F949" s="10"/>
      <c r="G949" s="10"/>
      <c r="H949" s="10"/>
      <c r="I949" s="10"/>
      <c r="J949" s="10"/>
      <c r="K949" s="10"/>
      <c r="L949" s="10"/>
      <c r="M949" s="10"/>
      <c r="N949" s="10"/>
      <c r="O949" s="10"/>
      <c r="P949" s="10"/>
      <c r="Q949" s="10"/>
      <c r="R949" s="10"/>
      <c r="S949" s="10"/>
      <c r="T949" s="10"/>
      <c r="U949" s="10"/>
      <c r="V949" s="10"/>
      <c r="W949" s="10"/>
      <c r="X949" s="10"/>
      <c r="Y949" s="10"/>
      <c r="Z949" s="10"/>
      <c r="AA949" s="10"/>
    </row>
    <row r="950" spans="1:27" ht="12.75" customHeight="1" x14ac:dyDescent="0.15">
      <c r="A950" s="10"/>
      <c r="B950" s="10"/>
      <c r="C950" s="10"/>
      <c r="D950" s="10"/>
      <c r="E950" s="10"/>
      <c r="F950" s="10"/>
      <c r="G950" s="10"/>
      <c r="H950" s="10"/>
      <c r="I950" s="10"/>
      <c r="J950" s="10"/>
      <c r="K950" s="10"/>
      <c r="L950" s="10"/>
      <c r="M950" s="10"/>
      <c r="N950" s="10"/>
      <c r="O950" s="10"/>
      <c r="P950" s="10"/>
      <c r="Q950" s="10"/>
      <c r="R950" s="10"/>
      <c r="S950" s="10"/>
      <c r="T950" s="10"/>
      <c r="U950" s="10"/>
      <c r="V950" s="10"/>
      <c r="W950" s="10"/>
      <c r="X950" s="10"/>
      <c r="Y950" s="10"/>
      <c r="Z950" s="10"/>
      <c r="AA950" s="10"/>
    </row>
    <row r="951" spans="1:27" ht="12.75" customHeight="1" x14ac:dyDescent="0.15">
      <c r="A951" s="10"/>
      <c r="B951" s="10"/>
      <c r="C951" s="10"/>
      <c r="D951" s="10"/>
      <c r="E951" s="10"/>
      <c r="F951" s="10"/>
      <c r="G951" s="10"/>
      <c r="H951" s="10"/>
      <c r="I951" s="10"/>
      <c r="J951" s="10"/>
      <c r="K951" s="10"/>
      <c r="L951" s="10"/>
      <c r="M951" s="10"/>
      <c r="N951" s="10"/>
      <c r="O951" s="10"/>
      <c r="P951" s="10"/>
      <c r="Q951" s="10"/>
      <c r="R951" s="10"/>
      <c r="S951" s="10"/>
      <c r="T951" s="10"/>
      <c r="U951" s="10"/>
      <c r="V951" s="10"/>
      <c r="W951" s="10"/>
      <c r="X951" s="10"/>
      <c r="Y951" s="10"/>
      <c r="Z951" s="10"/>
      <c r="AA951" s="10"/>
    </row>
    <row r="952" spans="1:27" ht="12.75" customHeight="1" x14ac:dyDescent="0.15">
      <c r="A952" s="10"/>
      <c r="B952" s="10"/>
      <c r="C952" s="10"/>
      <c r="D952" s="10"/>
      <c r="E952" s="10"/>
      <c r="F952" s="10"/>
      <c r="G952" s="10"/>
      <c r="H952" s="10"/>
      <c r="I952" s="10"/>
      <c r="J952" s="10"/>
      <c r="K952" s="10"/>
      <c r="L952" s="10"/>
      <c r="M952" s="10"/>
      <c r="N952" s="10"/>
      <c r="O952" s="10"/>
      <c r="P952" s="10"/>
      <c r="Q952" s="10"/>
      <c r="R952" s="10"/>
      <c r="S952" s="10"/>
      <c r="T952" s="10"/>
      <c r="U952" s="10"/>
      <c r="V952" s="10"/>
      <c r="W952" s="10"/>
      <c r="X952" s="10"/>
      <c r="Y952" s="10"/>
      <c r="Z952" s="10"/>
      <c r="AA952" s="10"/>
    </row>
    <row r="953" spans="1:27" ht="12.75" customHeight="1" x14ac:dyDescent="0.15">
      <c r="A953" s="10"/>
      <c r="B953" s="10"/>
      <c r="C953" s="10"/>
      <c r="D953" s="10"/>
      <c r="E953" s="10"/>
      <c r="F953" s="10"/>
      <c r="G953" s="10"/>
      <c r="H953" s="10"/>
      <c r="I953" s="10"/>
      <c r="J953" s="10"/>
      <c r="K953" s="10"/>
      <c r="L953" s="10"/>
      <c r="M953" s="10"/>
      <c r="N953" s="10"/>
      <c r="O953" s="10"/>
      <c r="P953" s="10"/>
      <c r="Q953" s="10"/>
      <c r="R953" s="10"/>
      <c r="S953" s="10"/>
      <c r="T953" s="10"/>
      <c r="U953" s="10"/>
      <c r="V953" s="10"/>
      <c r="W953" s="10"/>
      <c r="X953" s="10"/>
      <c r="Y953" s="10"/>
      <c r="Z953" s="10"/>
      <c r="AA953" s="10"/>
    </row>
    <row r="954" spans="1:27" ht="12.75" customHeight="1" x14ac:dyDescent="0.15">
      <c r="A954" s="10"/>
      <c r="B954" s="10"/>
      <c r="C954" s="10"/>
      <c r="D954" s="10"/>
      <c r="E954" s="10"/>
      <c r="F954" s="10"/>
      <c r="G954" s="10"/>
      <c r="H954" s="10"/>
      <c r="I954" s="10"/>
      <c r="J954" s="10"/>
      <c r="K954" s="10"/>
      <c r="L954" s="10"/>
      <c r="M954" s="10"/>
      <c r="N954" s="10"/>
      <c r="O954" s="10"/>
      <c r="P954" s="10"/>
      <c r="Q954" s="10"/>
      <c r="R954" s="10"/>
      <c r="S954" s="10"/>
      <c r="T954" s="10"/>
      <c r="U954" s="10"/>
      <c r="V954" s="10"/>
      <c r="W954" s="10"/>
      <c r="X954" s="10"/>
      <c r="Y954" s="10"/>
      <c r="Z954" s="10"/>
      <c r="AA954" s="10"/>
    </row>
    <row r="955" spans="1:27" ht="12.75" customHeight="1" x14ac:dyDescent="0.15">
      <c r="A955" s="10"/>
      <c r="B955" s="10"/>
      <c r="C955" s="10"/>
      <c r="D955" s="10"/>
      <c r="E955" s="10"/>
      <c r="F955" s="10"/>
      <c r="G955" s="10"/>
      <c r="H955" s="10"/>
      <c r="I955" s="10"/>
      <c r="J955" s="10"/>
      <c r="K955" s="10"/>
      <c r="L955" s="10"/>
      <c r="M955" s="10"/>
      <c r="N955" s="10"/>
      <c r="O955" s="10"/>
      <c r="P955" s="10"/>
      <c r="Q955" s="10"/>
      <c r="R955" s="10"/>
      <c r="S955" s="10"/>
      <c r="T955" s="10"/>
      <c r="U955" s="10"/>
      <c r="V955" s="10"/>
      <c r="W955" s="10"/>
      <c r="X955" s="10"/>
      <c r="Y955" s="10"/>
      <c r="Z955" s="10"/>
      <c r="AA955" s="10"/>
    </row>
    <row r="956" spans="1:27" ht="12.75" customHeight="1" x14ac:dyDescent="0.15">
      <c r="A956" s="10"/>
      <c r="B956" s="10"/>
      <c r="C956" s="10"/>
      <c r="D956" s="10"/>
      <c r="E956" s="10"/>
      <c r="F956" s="10"/>
      <c r="G956" s="10"/>
      <c r="H956" s="10"/>
      <c r="I956" s="10"/>
      <c r="J956" s="10"/>
      <c r="K956" s="10"/>
      <c r="L956" s="10"/>
      <c r="M956" s="10"/>
      <c r="N956" s="10"/>
      <c r="O956" s="10"/>
      <c r="P956" s="10"/>
      <c r="Q956" s="10"/>
      <c r="R956" s="10"/>
      <c r="S956" s="10"/>
      <c r="T956" s="10"/>
      <c r="U956" s="10"/>
      <c r="V956" s="10"/>
      <c r="W956" s="10"/>
      <c r="X956" s="10"/>
      <c r="Y956" s="10"/>
      <c r="Z956" s="10"/>
      <c r="AA956" s="10"/>
    </row>
    <row r="957" spans="1:27" ht="12.75" customHeight="1" x14ac:dyDescent="0.15">
      <c r="A957" s="10"/>
      <c r="B957" s="10"/>
      <c r="C957" s="10"/>
      <c r="D957" s="10"/>
      <c r="E957" s="10"/>
      <c r="F957" s="10"/>
      <c r="G957" s="10"/>
      <c r="H957" s="10"/>
      <c r="I957" s="10"/>
      <c r="J957" s="10"/>
      <c r="K957" s="10"/>
      <c r="L957" s="10"/>
      <c r="M957" s="10"/>
      <c r="N957" s="10"/>
      <c r="O957" s="10"/>
      <c r="P957" s="10"/>
      <c r="Q957" s="10"/>
      <c r="R957" s="10"/>
      <c r="S957" s="10"/>
      <c r="T957" s="10"/>
      <c r="U957" s="10"/>
      <c r="V957" s="10"/>
      <c r="W957" s="10"/>
      <c r="X957" s="10"/>
      <c r="Y957" s="10"/>
      <c r="Z957" s="10"/>
      <c r="AA957" s="10"/>
    </row>
    <row r="958" spans="1:27" ht="12.75" customHeight="1" x14ac:dyDescent="0.15">
      <c r="A958" s="10"/>
      <c r="B958" s="10"/>
      <c r="C958" s="10"/>
      <c r="D958" s="10"/>
      <c r="E958" s="10"/>
      <c r="F958" s="10"/>
      <c r="G958" s="10"/>
      <c r="H958" s="10"/>
      <c r="I958" s="10"/>
      <c r="J958" s="10"/>
      <c r="K958" s="10"/>
      <c r="L958" s="10"/>
      <c r="M958" s="10"/>
      <c r="N958" s="10"/>
      <c r="O958" s="10"/>
      <c r="P958" s="10"/>
      <c r="Q958" s="10"/>
      <c r="R958" s="10"/>
      <c r="S958" s="10"/>
      <c r="T958" s="10"/>
      <c r="U958" s="10"/>
      <c r="V958" s="10"/>
      <c r="W958" s="10"/>
      <c r="X958" s="10"/>
      <c r="Y958" s="10"/>
      <c r="Z958" s="10"/>
      <c r="AA958" s="10"/>
    </row>
    <row r="959" spans="1:27" ht="12.75" customHeight="1" x14ac:dyDescent="0.15">
      <c r="A959" s="10"/>
      <c r="B959" s="10"/>
      <c r="C959" s="10"/>
      <c r="D959" s="10"/>
      <c r="E959" s="10"/>
      <c r="F959" s="10"/>
      <c r="G959" s="10"/>
      <c r="H959" s="10"/>
      <c r="I959" s="10"/>
      <c r="J959" s="10"/>
      <c r="K959" s="10"/>
      <c r="L959" s="10"/>
      <c r="M959" s="10"/>
      <c r="N959" s="10"/>
      <c r="O959" s="10"/>
      <c r="P959" s="10"/>
      <c r="Q959" s="10"/>
      <c r="R959" s="10"/>
      <c r="S959" s="10"/>
      <c r="T959" s="10"/>
      <c r="U959" s="10"/>
      <c r="V959" s="10"/>
      <c r="W959" s="10"/>
      <c r="X959" s="10"/>
      <c r="Y959" s="10"/>
      <c r="Z959" s="10"/>
      <c r="AA959" s="10"/>
    </row>
    <row r="960" spans="1:27" ht="12.75" customHeight="1" x14ac:dyDescent="0.15">
      <c r="A960" s="10"/>
      <c r="B960" s="10"/>
      <c r="C960" s="10"/>
      <c r="D960" s="10"/>
      <c r="E960" s="10"/>
      <c r="F960" s="10"/>
      <c r="G960" s="10"/>
      <c r="H960" s="10"/>
      <c r="I960" s="10"/>
      <c r="J960" s="10"/>
      <c r="K960" s="10"/>
      <c r="L960" s="10"/>
      <c r="M960" s="10"/>
      <c r="N960" s="10"/>
      <c r="O960" s="10"/>
      <c r="P960" s="10"/>
      <c r="Q960" s="10"/>
      <c r="R960" s="10"/>
      <c r="S960" s="10"/>
      <c r="T960" s="10"/>
      <c r="U960" s="10"/>
      <c r="V960" s="10"/>
      <c r="W960" s="10"/>
      <c r="X960" s="10"/>
      <c r="Y960" s="10"/>
      <c r="Z960" s="10"/>
      <c r="AA960" s="10"/>
    </row>
    <row r="961" spans="1:27" ht="12.75" customHeight="1" x14ac:dyDescent="0.15">
      <c r="A961" s="10"/>
      <c r="B961" s="10"/>
      <c r="C961" s="10"/>
      <c r="D961" s="10"/>
      <c r="E961" s="10"/>
      <c r="F961" s="10"/>
      <c r="G961" s="10"/>
      <c r="H961" s="10"/>
      <c r="I961" s="10"/>
      <c r="J961" s="10"/>
      <c r="K961" s="10"/>
      <c r="L961" s="10"/>
      <c r="M961" s="10"/>
      <c r="N961" s="10"/>
      <c r="O961" s="10"/>
      <c r="P961" s="10"/>
      <c r="Q961" s="10"/>
      <c r="R961" s="10"/>
      <c r="S961" s="10"/>
      <c r="T961" s="10"/>
      <c r="U961" s="10"/>
      <c r="V961" s="10"/>
      <c r="W961" s="10"/>
      <c r="X961" s="10"/>
      <c r="Y961" s="10"/>
      <c r="Z961" s="10"/>
      <c r="AA961" s="10"/>
    </row>
    <row r="962" spans="1:27" ht="12.75" customHeight="1" x14ac:dyDescent="0.15">
      <c r="A962" s="10"/>
      <c r="B962" s="10"/>
      <c r="C962" s="10"/>
      <c r="D962" s="10"/>
      <c r="E962" s="10"/>
      <c r="F962" s="10"/>
      <c r="G962" s="10"/>
      <c r="H962" s="10"/>
      <c r="I962" s="10"/>
      <c r="J962" s="10"/>
      <c r="K962" s="10"/>
      <c r="L962" s="10"/>
      <c r="M962" s="10"/>
      <c r="N962" s="10"/>
      <c r="O962" s="10"/>
      <c r="P962" s="10"/>
      <c r="Q962" s="10"/>
      <c r="R962" s="10"/>
      <c r="S962" s="10"/>
      <c r="T962" s="10"/>
      <c r="U962" s="10"/>
      <c r="V962" s="10"/>
      <c r="W962" s="10"/>
      <c r="X962" s="10"/>
      <c r="Y962" s="10"/>
      <c r="Z962" s="10"/>
      <c r="AA962" s="10"/>
    </row>
    <row r="963" spans="1:27" ht="12.75" customHeight="1" x14ac:dyDescent="0.15">
      <c r="A963" s="10"/>
      <c r="B963" s="10"/>
      <c r="C963" s="10"/>
      <c r="D963" s="10"/>
      <c r="E963" s="10"/>
      <c r="F963" s="10"/>
      <c r="G963" s="10"/>
      <c r="H963" s="10"/>
      <c r="I963" s="10"/>
      <c r="J963" s="10"/>
      <c r="K963" s="10"/>
      <c r="L963" s="10"/>
      <c r="M963" s="10"/>
      <c r="N963" s="10"/>
      <c r="O963" s="10"/>
      <c r="P963" s="10"/>
      <c r="Q963" s="10"/>
      <c r="R963" s="10"/>
      <c r="S963" s="10"/>
      <c r="T963" s="10"/>
      <c r="U963" s="10"/>
      <c r="V963" s="10"/>
      <c r="W963" s="10"/>
      <c r="X963" s="10"/>
      <c r="Y963" s="10"/>
      <c r="Z963" s="10"/>
      <c r="AA963" s="10"/>
    </row>
    <row r="964" spans="1:27" ht="12.75" customHeight="1" x14ac:dyDescent="0.15">
      <c r="A964" s="10"/>
      <c r="B964" s="10"/>
      <c r="C964" s="10"/>
      <c r="D964" s="10"/>
      <c r="E964" s="10"/>
      <c r="F964" s="10"/>
      <c r="G964" s="10"/>
      <c r="H964" s="10"/>
      <c r="I964" s="10"/>
      <c r="J964" s="10"/>
      <c r="K964" s="10"/>
      <c r="L964" s="10"/>
      <c r="M964" s="10"/>
      <c r="N964" s="10"/>
      <c r="O964" s="10"/>
      <c r="P964" s="10"/>
      <c r="Q964" s="10"/>
      <c r="R964" s="10"/>
      <c r="S964" s="10"/>
      <c r="T964" s="10"/>
      <c r="U964" s="10"/>
      <c r="V964" s="10"/>
      <c r="W964" s="10"/>
      <c r="X964" s="10"/>
      <c r="Y964" s="10"/>
      <c r="Z964" s="10"/>
      <c r="AA964" s="10"/>
    </row>
    <row r="965" spans="1:27" ht="12.75" customHeight="1" x14ac:dyDescent="0.15">
      <c r="A965" s="10"/>
      <c r="B965" s="10"/>
      <c r="C965" s="10"/>
      <c r="D965" s="10"/>
      <c r="E965" s="10"/>
      <c r="F965" s="10"/>
      <c r="G965" s="10"/>
      <c r="H965" s="10"/>
      <c r="I965" s="10"/>
      <c r="J965" s="10"/>
      <c r="K965" s="10"/>
      <c r="L965" s="10"/>
      <c r="M965" s="10"/>
      <c r="N965" s="10"/>
      <c r="O965" s="10"/>
      <c r="P965" s="10"/>
      <c r="Q965" s="10"/>
      <c r="R965" s="10"/>
      <c r="S965" s="10"/>
      <c r="T965" s="10"/>
      <c r="U965" s="10"/>
      <c r="V965" s="10"/>
      <c r="W965" s="10"/>
      <c r="X965" s="10"/>
      <c r="Y965" s="10"/>
      <c r="Z965" s="10"/>
      <c r="AA965" s="10"/>
    </row>
    <row r="966" spans="1:27" ht="12.75" customHeight="1" x14ac:dyDescent="0.15">
      <c r="A966" s="10"/>
      <c r="B966" s="10"/>
      <c r="C966" s="10"/>
      <c r="D966" s="10"/>
      <c r="E966" s="10"/>
      <c r="F966" s="10"/>
      <c r="G966" s="10"/>
      <c r="H966" s="10"/>
      <c r="I966" s="10"/>
      <c r="J966" s="10"/>
      <c r="K966" s="10"/>
      <c r="L966" s="10"/>
      <c r="M966" s="10"/>
      <c r="N966" s="10"/>
      <c r="O966" s="10"/>
      <c r="P966" s="10"/>
      <c r="Q966" s="10"/>
      <c r="R966" s="10"/>
      <c r="S966" s="10"/>
      <c r="T966" s="10"/>
      <c r="U966" s="10"/>
      <c r="V966" s="10"/>
      <c r="W966" s="10"/>
      <c r="X966" s="10"/>
      <c r="Y966" s="10"/>
      <c r="Z966" s="10"/>
      <c r="AA966" s="10"/>
    </row>
    <row r="967" spans="1:27" ht="12.75" customHeight="1" x14ac:dyDescent="0.15">
      <c r="A967" s="10"/>
      <c r="B967" s="10"/>
      <c r="C967" s="10"/>
      <c r="D967" s="10"/>
      <c r="E967" s="10"/>
      <c r="F967" s="10"/>
      <c r="G967" s="10"/>
      <c r="H967" s="10"/>
      <c r="I967" s="10"/>
      <c r="J967" s="10"/>
      <c r="K967" s="10"/>
      <c r="L967" s="10"/>
      <c r="M967" s="10"/>
      <c r="N967" s="10"/>
      <c r="O967" s="10"/>
      <c r="P967" s="10"/>
      <c r="Q967" s="10"/>
      <c r="R967" s="10"/>
      <c r="S967" s="10"/>
      <c r="T967" s="10"/>
      <c r="U967" s="10"/>
      <c r="V967" s="10"/>
      <c r="W967" s="10"/>
      <c r="X967" s="10"/>
      <c r="Y967" s="10"/>
      <c r="Z967" s="10"/>
      <c r="AA967" s="10"/>
    </row>
    <row r="968" spans="1:27" ht="12.75" customHeight="1" x14ac:dyDescent="0.15">
      <c r="A968" s="10"/>
      <c r="B968" s="10"/>
      <c r="C968" s="10"/>
      <c r="D968" s="10"/>
      <c r="E968" s="10"/>
      <c r="F968" s="10"/>
      <c r="G968" s="10"/>
      <c r="H968" s="10"/>
      <c r="I968" s="10"/>
      <c r="J968" s="10"/>
      <c r="K968" s="10"/>
      <c r="L968" s="10"/>
      <c r="M968" s="10"/>
      <c r="N968" s="10"/>
      <c r="O968" s="10"/>
      <c r="P968" s="10"/>
      <c r="Q968" s="10"/>
      <c r="R968" s="10"/>
      <c r="S968" s="10"/>
      <c r="T968" s="10"/>
      <c r="U968" s="10"/>
      <c r="V968" s="10"/>
      <c r="W968" s="10"/>
      <c r="X968" s="10"/>
      <c r="Y968" s="10"/>
      <c r="Z968" s="10"/>
      <c r="AA968" s="10"/>
    </row>
    <row r="969" spans="1:27" ht="12.75" customHeight="1" x14ac:dyDescent="0.15">
      <c r="A969" s="10"/>
      <c r="B969" s="10"/>
      <c r="C969" s="10"/>
      <c r="D969" s="10"/>
      <c r="E969" s="10"/>
      <c r="F969" s="10"/>
      <c r="G969" s="10"/>
      <c r="H969" s="10"/>
      <c r="I969" s="10"/>
      <c r="J969" s="10"/>
      <c r="K969" s="10"/>
      <c r="L969" s="10"/>
      <c r="M969" s="10"/>
      <c r="N969" s="10"/>
      <c r="O969" s="10"/>
      <c r="P969" s="10"/>
      <c r="Q969" s="10"/>
      <c r="R969" s="10"/>
      <c r="S969" s="10"/>
      <c r="T969" s="10"/>
      <c r="U969" s="10"/>
      <c r="V969" s="10"/>
      <c r="W969" s="10"/>
      <c r="X969" s="10"/>
      <c r="Y969" s="10"/>
      <c r="Z969" s="10"/>
      <c r="AA969" s="10"/>
    </row>
    <row r="970" spans="1:27" ht="12.75" customHeight="1" x14ac:dyDescent="0.15">
      <c r="A970" s="10"/>
      <c r="B970" s="10"/>
      <c r="C970" s="10"/>
      <c r="D970" s="10"/>
      <c r="E970" s="10"/>
      <c r="F970" s="10"/>
      <c r="G970" s="10"/>
      <c r="H970" s="10"/>
      <c r="I970" s="10"/>
      <c r="J970" s="10"/>
      <c r="K970" s="10"/>
      <c r="L970" s="10"/>
      <c r="M970" s="10"/>
      <c r="N970" s="10"/>
      <c r="O970" s="10"/>
      <c r="P970" s="10"/>
      <c r="Q970" s="10"/>
      <c r="R970" s="10"/>
      <c r="S970" s="10"/>
      <c r="T970" s="10"/>
      <c r="U970" s="10"/>
      <c r="V970" s="10"/>
      <c r="W970" s="10"/>
      <c r="X970" s="10"/>
      <c r="Y970" s="10"/>
      <c r="Z970" s="10"/>
      <c r="AA970" s="10"/>
    </row>
    <row r="971" spans="1:27" ht="12.75" customHeight="1" x14ac:dyDescent="0.15">
      <c r="A971" s="10"/>
      <c r="B971" s="10"/>
      <c r="C971" s="10"/>
      <c r="D971" s="10"/>
      <c r="E971" s="10"/>
      <c r="F971" s="10"/>
      <c r="G971" s="10"/>
      <c r="H971" s="10"/>
      <c r="I971" s="10"/>
      <c r="J971" s="10"/>
      <c r="K971" s="10"/>
      <c r="L971" s="10"/>
      <c r="M971" s="10"/>
      <c r="N971" s="10"/>
      <c r="O971" s="10"/>
      <c r="P971" s="10"/>
      <c r="Q971" s="10"/>
      <c r="R971" s="10"/>
      <c r="S971" s="10"/>
      <c r="T971" s="10"/>
      <c r="U971" s="10"/>
      <c r="V971" s="10"/>
      <c r="W971" s="10"/>
      <c r="X971" s="10"/>
      <c r="Y971" s="10"/>
      <c r="Z971" s="10"/>
      <c r="AA971" s="10"/>
    </row>
    <row r="972" spans="1:27" ht="12.75" customHeight="1" x14ac:dyDescent="0.15">
      <c r="A972" s="10"/>
      <c r="B972" s="10"/>
      <c r="C972" s="10"/>
      <c r="D972" s="10"/>
      <c r="E972" s="10"/>
      <c r="F972" s="10"/>
      <c r="G972" s="10"/>
      <c r="H972" s="10"/>
      <c r="I972" s="10"/>
      <c r="J972" s="10"/>
      <c r="K972" s="10"/>
      <c r="L972" s="10"/>
      <c r="M972" s="10"/>
      <c r="N972" s="10"/>
      <c r="O972" s="10"/>
      <c r="P972" s="10"/>
      <c r="Q972" s="10"/>
      <c r="R972" s="10"/>
      <c r="S972" s="10"/>
      <c r="T972" s="10"/>
      <c r="U972" s="10"/>
      <c r="V972" s="10"/>
      <c r="W972" s="10"/>
      <c r="X972" s="10"/>
      <c r="Y972" s="10"/>
      <c r="Z972" s="10"/>
      <c r="AA972" s="10"/>
    </row>
    <row r="973" spans="1:27" ht="12.75" customHeight="1" x14ac:dyDescent="0.15">
      <c r="A973" s="10"/>
      <c r="B973" s="10"/>
      <c r="C973" s="10"/>
      <c r="D973" s="10"/>
      <c r="E973" s="10"/>
      <c r="F973" s="10"/>
      <c r="G973" s="10"/>
      <c r="H973" s="10"/>
      <c r="I973" s="10"/>
      <c r="J973" s="10"/>
      <c r="K973" s="10"/>
      <c r="L973" s="10"/>
      <c r="M973" s="10"/>
      <c r="N973" s="10"/>
      <c r="O973" s="10"/>
      <c r="P973" s="10"/>
      <c r="Q973" s="10"/>
      <c r="R973" s="10"/>
      <c r="S973" s="10"/>
      <c r="T973" s="10"/>
      <c r="U973" s="10"/>
      <c r="V973" s="10"/>
      <c r="W973" s="10"/>
      <c r="X973" s="10"/>
      <c r="Y973" s="10"/>
      <c r="Z973" s="10"/>
      <c r="AA973" s="10"/>
    </row>
    <row r="974" spans="1:27" ht="12.75" customHeight="1" x14ac:dyDescent="0.15">
      <c r="A974" s="10"/>
      <c r="B974" s="10"/>
      <c r="C974" s="10"/>
      <c r="D974" s="10"/>
      <c r="E974" s="10"/>
      <c r="F974" s="10"/>
      <c r="G974" s="10"/>
      <c r="H974" s="10"/>
      <c r="I974" s="10"/>
      <c r="J974" s="10"/>
      <c r="K974" s="10"/>
      <c r="L974" s="10"/>
      <c r="M974" s="10"/>
      <c r="N974" s="10"/>
      <c r="O974" s="10"/>
      <c r="P974" s="10"/>
      <c r="Q974" s="10"/>
      <c r="R974" s="10"/>
      <c r="S974" s="10"/>
      <c r="T974" s="10"/>
      <c r="U974" s="10"/>
      <c r="V974" s="10"/>
      <c r="W974" s="10"/>
      <c r="X974" s="10"/>
      <c r="Y974" s="10"/>
      <c r="Z974" s="10"/>
      <c r="AA974" s="10"/>
    </row>
    <row r="975" spans="1:27" ht="12.75" customHeight="1" x14ac:dyDescent="0.15">
      <c r="A975" s="10"/>
      <c r="B975" s="10"/>
      <c r="C975" s="10"/>
      <c r="D975" s="10"/>
      <c r="E975" s="10"/>
      <c r="F975" s="10"/>
      <c r="G975" s="10"/>
      <c r="H975" s="10"/>
      <c r="I975" s="10"/>
      <c r="J975" s="10"/>
      <c r="K975" s="10"/>
      <c r="L975" s="10"/>
      <c r="M975" s="10"/>
      <c r="N975" s="10"/>
      <c r="O975" s="10"/>
      <c r="P975" s="10"/>
      <c r="Q975" s="10"/>
      <c r="R975" s="10"/>
      <c r="S975" s="10"/>
      <c r="T975" s="10"/>
      <c r="U975" s="10"/>
      <c r="V975" s="10"/>
      <c r="W975" s="10"/>
      <c r="X975" s="10"/>
      <c r="Y975" s="10"/>
      <c r="Z975" s="10"/>
      <c r="AA975" s="10"/>
    </row>
    <row r="976" spans="1:27" ht="12.75" customHeight="1" x14ac:dyDescent="0.15">
      <c r="A976" s="10"/>
      <c r="B976" s="10"/>
      <c r="C976" s="10"/>
      <c r="D976" s="10"/>
      <c r="E976" s="10"/>
      <c r="F976" s="10"/>
      <c r="G976" s="10"/>
      <c r="H976" s="10"/>
      <c r="I976" s="10"/>
      <c r="J976" s="10"/>
      <c r="K976" s="10"/>
      <c r="L976" s="10"/>
      <c r="M976" s="10"/>
      <c r="N976" s="10"/>
      <c r="O976" s="10"/>
      <c r="P976" s="10"/>
      <c r="Q976" s="10"/>
      <c r="R976" s="10"/>
      <c r="S976" s="10"/>
      <c r="T976" s="10"/>
      <c r="U976" s="10"/>
      <c r="V976" s="10"/>
      <c r="W976" s="10"/>
      <c r="X976" s="10"/>
      <c r="Y976" s="10"/>
      <c r="Z976" s="10"/>
      <c r="AA976" s="10"/>
    </row>
    <row r="977" spans="1:27" ht="12.75" customHeight="1" x14ac:dyDescent="0.15">
      <c r="A977" s="10"/>
      <c r="B977" s="10"/>
      <c r="C977" s="10"/>
      <c r="D977" s="10"/>
      <c r="E977" s="10"/>
      <c r="F977" s="10"/>
      <c r="G977" s="10"/>
      <c r="H977" s="10"/>
      <c r="I977" s="10"/>
      <c r="J977" s="10"/>
      <c r="K977" s="10"/>
      <c r="L977" s="10"/>
      <c r="M977" s="10"/>
      <c r="N977" s="10"/>
      <c r="O977" s="10"/>
      <c r="P977" s="10"/>
      <c r="Q977" s="10"/>
      <c r="R977" s="10"/>
      <c r="S977" s="10"/>
      <c r="T977" s="10"/>
      <c r="U977" s="10"/>
      <c r="V977" s="10"/>
      <c r="W977" s="10"/>
      <c r="X977" s="10"/>
      <c r="Y977" s="10"/>
      <c r="Z977" s="10"/>
      <c r="AA977" s="10"/>
    </row>
    <row r="978" spans="1:27" ht="12.75" customHeight="1" x14ac:dyDescent="0.15">
      <c r="A978" s="10"/>
      <c r="B978" s="10"/>
      <c r="C978" s="10"/>
      <c r="D978" s="10"/>
      <c r="E978" s="10"/>
      <c r="F978" s="10"/>
      <c r="G978" s="10"/>
      <c r="H978" s="10"/>
      <c r="I978" s="10"/>
      <c r="J978" s="10"/>
      <c r="K978" s="10"/>
      <c r="L978" s="10"/>
      <c r="M978" s="10"/>
      <c r="N978" s="10"/>
      <c r="O978" s="10"/>
      <c r="P978" s="10"/>
      <c r="Q978" s="10"/>
      <c r="R978" s="10"/>
      <c r="S978" s="10"/>
      <c r="T978" s="10"/>
      <c r="U978" s="10"/>
      <c r="V978" s="10"/>
      <c r="W978" s="10"/>
      <c r="X978" s="10"/>
      <c r="Y978" s="10"/>
      <c r="Z978" s="10"/>
      <c r="AA978" s="10"/>
    </row>
    <row r="979" spans="1:27" ht="12.75" customHeight="1" x14ac:dyDescent="0.15">
      <c r="A979" s="10"/>
      <c r="B979" s="10"/>
      <c r="C979" s="10"/>
      <c r="D979" s="10"/>
      <c r="E979" s="10"/>
      <c r="F979" s="10"/>
      <c r="G979" s="10"/>
      <c r="H979" s="10"/>
      <c r="I979" s="10"/>
      <c r="J979" s="10"/>
      <c r="K979" s="10"/>
      <c r="L979" s="10"/>
      <c r="M979" s="10"/>
      <c r="N979" s="10"/>
      <c r="O979" s="10"/>
      <c r="P979" s="10"/>
      <c r="Q979" s="10"/>
      <c r="R979" s="10"/>
      <c r="S979" s="10"/>
      <c r="T979" s="10"/>
      <c r="U979" s="10"/>
      <c r="V979" s="10"/>
      <c r="W979" s="10"/>
      <c r="X979" s="10"/>
      <c r="Y979" s="10"/>
      <c r="Z979" s="10"/>
      <c r="AA979" s="10"/>
    </row>
    <row r="980" spans="1:27" ht="12.75" customHeight="1" x14ac:dyDescent="0.15">
      <c r="A980" s="10"/>
      <c r="B980" s="10"/>
      <c r="C980" s="10"/>
      <c r="D980" s="10"/>
      <c r="E980" s="10"/>
      <c r="F980" s="10"/>
      <c r="G980" s="10"/>
      <c r="H980" s="10"/>
      <c r="I980" s="10"/>
      <c r="J980" s="10"/>
      <c r="K980" s="10"/>
      <c r="L980" s="10"/>
      <c r="M980" s="10"/>
      <c r="N980" s="10"/>
      <c r="O980" s="10"/>
      <c r="P980" s="10"/>
      <c r="Q980" s="10"/>
      <c r="R980" s="10"/>
      <c r="S980" s="10"/>
      <c r="T980" s="10"/>
      <c r="U980" s="10"/>
      <c r="V980" s="10"/>
      <c r="W980" s="10"/>
      <c r="X980" s="10"/>
      <c r="Y980" s="10"/>
      <c r="Z980" s="10"/>
      <c r="AA980" s="10"/>
    </row>
    <row r="981" spans="1:27" ht="12.75" customHeight="1" x14ac:dyDescent="0.15">
      <c r="A981" s="10"/>
      <c r="B981" s="10"/>
      <c r="C981" s="10"/>
      <c r="D981" s="10"/>
      <c r="E981" s="10"/>
      <c r="F981" s="10"/>
      <c r="G981" s="10"/>
      <c r="H981" s="10"/>
      <c r="I981" s="10"/>
      <c r="J981" s="10"/>
      <c r="K981" s="10"/>
      <c r="L981" s="10"/>
      <c r="M981" s="10"/>
      <c r="N981" s="10"/>
      <c r="O981" s="10"/>
      <c r="P981" s="10"/>
      <c r="Q981" s="10"/>
      <c r="R981" s="10"/>
      <c r="S981" s="10"/>
      <c r="T981" s="10"/>
      <c r="U981" s="10"/>
      <c r="V981" s="10"/>
      <c r="W981" s="10"/>
      <c r="X981" s="10"/>
      <c r="Y981" s="10"/>
      <c r="Z981" s="10"/>
      <c r="AA981" s="10"/>
    </row>
  </sheetData>
  <mergeCells count="6">
    <mergeCell ref="B29:B30"/>
    <mergeCell ref="B1:P1"/>
    <mergeCell ref="B3:P3"/>
    <mergeCell ref="B28:P28"/>
    <mergeCell ref="B18:P18"/>
    <mergeCell ref="B2:P2"/>
  </mergeCells>
  <dataValidations count="1">
    <dataValidation type="list" allowBlank="1" showErrorMessage="1" sqref="E32:O32" xr:uid="{00000000-0002-0000-0200-000000000000}">
      <formula1>#REF!</formula1>
    </dataValidation>
  </dataValidations>
  <pageMargins left="0.7" right="0.7" top="0.75" bottom="0.75" header="0.3" footer="0.3"/>
  <pageSetup orientation="portrait" r:id="rId1"/>
  <ignoredErrors>
    <ignoredError sqref="O20:O24 O5:O14"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I70"/>
  <sheetViews>
    <sheetView showGridLines="0" topLeftCell="A52" zoomScaleNormal="100" workbookViewId="0">
      <selection activeCell="D65" sqref="D65"/>
    </sheetView>
  </sheetViews>
  <sheetFormatPr baseColWidth="10" defaultColWidth="11.42578125" defaultRowHeight="11.25" x14ac:dyDescent="0.15"/>
  <cols>
    <col min="1" max="1" width="4.7109375" style="1" customWidth="1"/>
    <col min="2" max="2" width="15.42578125" style="1" customWidth="1"/>
    <col min="3" max="3" width="37.5703125" style="1" customWidth="1"/>
    <col min="4" max="4" width="22.5703125" style="1" customWidth="1"/>
    <col min="5" max="5" width="18.7109375" style="1" customWidth="1"/>
    <col min="6" max="6" width="32.28515625" style="1" customWidth="1"/>
    <col min="7" max="7" width="20.42578125" style="1" customWidth="1"/>
    <col min="8" max="8" width="19.28515625" style="1" customWidth="1"/>
    <col min="9" max="9" width="21.28515625" style="1" customWidth="1"/>
    <col min="10" max="16384" width="11.42578125" style="1"/>
  </cols>
  <sheetData>
    <row r="1" spans="2:9" ht="25.15" customHeight="1" x14ac:dyDescent="0.15">
      <c r="B1" s="437" t="s">
        <v>65</v>
      </c>
      <c r="C1" s="437"/>
      <c r="D1" s="437"/>
      <c r="E1" s="437"/>
      <c r="F1" s="437"/>
      <c r="G1" s="437"/>
      <c r="H1" s="437"/>
      <c r="I1" s="437"/>
    </row>
    <row r="2" spans="2:9" ht="170.1" customHeight="1" x14ac:dyDescent="0.15">
      <c r="B2" s="439" t="s">
        <v>66</v>
      </c>
      <c r="C2" s="440"/>
      <c r="D2" s="440"/>
      <c r="E2" s="440"/>
      <c r="F2" s="440"/>
      <c r="G2" s="440"/>
      <c r="H2" s="440"/>
      <c r="I2" s="440"/>
    </row>
    <row r="3" spans="2:9" ht="27.75" customHeight="1" x14ac:dyDescent="0.15">
      <c r="B3" s="437" t="s">
        <v>67</v>
      </c>
      <c r="C3" s="438"/>
      <c r="D3" s="438"/>
      <c r="E3" s="438"/>
      <c r="F3" s="438"/>
      <c r="G3" s="438"/>
      <c r="H3" s="438"/>
      <c r="I3" s="438"/>
    </row>
    <row r="4" spans="2:9" ht="27.75" customHeight="1" x14ac:dyDescent="0.15">
      <c r="B4" s="115"/>
      <c r="C4" s="140"/>
      <c r="D4" s="140"/>
      <c r="E4" s="140"/>
      <c r="F4" s="422" t="s">
        <v>68</v>
      </c>
      <c r="G4" s="422"/>
      <c r="H4" s="422"/>
      <c r="I4" s="140"/>
    </row>
    <row r="5" spans="2:9" ht="41.25" customHeight="1" x14ac:dyDescent="0.15">
      <c r="B5" s="156" t="s">
        <v>69</v>
      </c>
      <c r="C5" s="157" t="s">
        <v>70</v>
      </c>
      <c r="D5" s="156" t="s">
        <v>71</v>
      </c>
      <c r="E5" s="156" t="s">
        <v>72</v>
      </c>
      <c r="F5" s="156" t="s">
        <v>73</v>
      </c>
      <c r="G5" s="156" t="s">
        <v>74</v>
      </c>
      <c r="H5" s="156" t="s">
        <v>75</v>
      </c>
      <c r="I5" s="156" t="s">
        <v>76</v>
      </c>
    </row>
    <row r="6" spans="2:9" ht="30.75" customHeight="1" x14ac:dyDescent="0.15">
      <c r="B6" s="141" t="s">
        <v>77</v>
      </c>
      <c r="C6" s="141" t="s">
        <v>78</v>
      </c>
      <c r="D6" s="105" t="s">
        <v>79</v>
      </c>
      <c r="E6" s="105" t="s">
        <v>80</v>
      </c>
      <c r="F6" s="241" t="s">
        <v>81</v>
      </c>
      <c r="G6" s="241" t="s">
        <v>82</v>
      </c>
      <c r="H6" s="241" t="s">
        <v>83</v>
      </c>
      <c r="I6" s="206">
        <v>4500000</v>
      </c>
    </row>
    <row r="7" spans="2:9" ht="30.75" customHeight="1" x14ac:dyDescent="0.15">
      <c r="B7" s="141" t="s">
        <v>77</v>
      </c>
      <c r="C7" s="141" t="s">
        <v>84</v>
      </c>
      <c r="D7" s="105" t="s">
        <v>85</v>
      </c>
      <c r="E7" s="105" t="s">
        <v>80</v>
      </c>
      <c r="F7" s="241" t="s">
        <v>81</v>
      </c>
      <c r="G7" s="241" t="s">
        <v>82</v>
      </c>
      <c r="H7" s="241" t="s">
        <v>83</v>
      </c>
      <c r="I7" s="206">
        <v>20000000</v>
      </c>
    </row>
    <row r="8" spans="2:9" ht="30.75" customHeight="1" x14ac:dyDescent="0.15">
      <c r="B8" s="141" t="s">
        <v>77</v>
      </c>
      <c r="C8" s="141" t="s">
        <v>86</v>
      </c>
      <c r="D8" s="105" t="s">
        <v>85</v>
      </c>
      <c r="E8" s="105" t="s">
        <v>80</v>
      </c>
      <c r="F8" s="241" t="s">
        <v>81</v>
      </c>
      <c r="G8" s="241" t="s">
        <v>82</v>
      </c>
      <c r="H8" s="241" t="s">
        <v>83</v>
      </c>
      <c r="I8" s="206">
        <v>6000000</v>
      </c>
    </row>
    <row r="9" spans="2:9" ht="30.75" customHeight="1" x14ac:dyDescent="0.15">
      <c r="B9" s="141" t="s">
        <v>77</v>
      </c>
      <c r="C9" s="141" t="s">
        <v>87</v>
      </c>
      <c r="D9" s="105" t="s">
        <v>85</v>
      </c>
      <c r="E9" s="105" t="s">
        <v>80</v>
      </c>
      <c r="F9" s="241" t="s">
        <v>81</v>
      </c>
      <c r="G9" s="241" t="s">
        <v>82</v>
      </c>
      <c r="H9" s="241" t="s">
        <v>83</v>
      </c>
      <c r="I9" s="206">
        <v>30000000</v>
      </c>
    </row>
    <row r="10" spans="2:9" ht="30.75" customHeight="1" x14ac:dyDescent="0.15">
      <c r="B10" s="141" t="s">
        <v>77</v>
      </c>
      <c r="C10" s="141" t="s">
        <v>88</v>
      </c>
      <c r="D10" s="105" t="s">
        <v>85</v>
      </c>
      <c r="E10" s="105" t="s">
        <v>80</v>
      </c>
      <c r="F10" s="241" t="s">
        <v>81</v>
      </c>
      <c r="G10" s="241" t="s">
        <v>82</v>
      </c>
      <c r="H10" s="241" t="s">
        <v>83</v>
      </c>
      <c r="I10" s="206">
        <v>29850000</v>
      </c>
    </row>
    <row r="11" spans="2:9" ht="30.75" customHeight="1" x14ac:dyDescent="0.15">
      <c r="B11" s="141" t="s">
        <v>77</v>
      </c>
      <c r="C11" s="141" t="s">
        <v>89</v>
      </c>
      <c r="D11" s="105" t="s">
        <v>85</v>
      </c>
      <c r="E11" s="105" t="s">
        <v>80</v>
      </c>
      <c r="F11" s="241" t="s">
        <v>81</v>
      </c>
      <c r="G11" s="241" t="s">
        <v>82</v>
      </c>
      <c r="H11" s="241" t="s">
        <v>83</v>
      </c>
      <c r="I11" s="206">
        <v>1500000</v>
      </c>
    </row>
    <row r="12" spans="2:9" ht="30.75" customHeight="1" x14ac:dyDescent="0.15">
      <c r="B12" s="141" t="s">
        <v>77</v>
      </c>
      <c r="C12" s="141" t="s">
        <v>90</v>
      </c>
      <c r="D12" s="105" t="s">
        <v>85</v>
      </c>
      <c r="E12" s="105" t="s">
        <v>80</v>
      </c>
      <c r="F12" s="241" t="s">
        <v>81</v>
      </c>
      <c r="G12" s="241" t="s">
        <v>82</v>
      </c>
      <c r="H12" s="241" t="s">
        <v>83</v>
      </c>
      <c r="I12" s="206">
        <v>5321100</v>
      </c>
    </row>
    <row r="13" spans="2:9" ht="30.75" customHeight="1" x14ac:dyDescent="0.15">
      <c r="B13" s="141" t="s">
        <v>77</v>
      </c>
      <c r="C13" s="141" t="s">
        <v>91</v>
      </c>
      <c r="D13" s="105" t="s">
        <v>85</v>
      </c>
      <c r="E13" s="105" t="s">
        <v>80</v>
      </c>
      <c r="F13" s="241" t="s">
        <v>81</v>
      </c>
      <c r="G13" s="241" t="s">
        <v>82</v>
      </c>
      <c r="H13" s="241" t="s">
        <v>83</v>
      </c>
      <c r="I13" s="206">
        <v>15000000</v>
      </c>
    </row>
    <row r="14" spans="2:9" ht="30.75" customHeight="1" x14ac:dyDescent="0.15">
      <c r="B14" s="141" t="s">
        <v>77</v>
      </c>
      <c r="C14" s="141" t="s">
        <v>92</v>
      </c>
      <c r="D14" s="105" t="s">
        <v>79</v>
      </c>
      <c r="E14" s="105" t="s">
        <v>80</v>
      </c>
      <c r="F14" s="241" t="s">
        <v>81</v>
      </c>
      <c r="G14" s="241" t="s">
        <v>82</v>
      </c>
      <c r="H14" s="241" t="s">
        <v>83</v>
      </c>
      <c r="I14" s="206">
        <v>950000</v>
      </c>
    </row>
    <row r="15" spans="2:9" ht="30.75" customHeight="1" x14ac:dyDescent="0.15">
      <c r="B15" s="141" t="s">
        <v>77</v>
      </c>
      <c r="C15" s="141" t="s">
        <v>93</v>
      </c>
      <c r="D15" s="105" t="s">
        <v>79</v>
      </c>
      <c r="E15" s="105" t="s">
        <v>80</v>
      </c>
      <c r="F15" s="241" t="s">
        <v>81</v>
      </c>
      <c r="G15" s="241" t="s">
        <v>82</v>
      </c>
      <c r="H15" s="241" t="s">
        <v>83</v>
      </c>
      <c r="I15" s="206">
        <v>2000000</v>
      </c>
    </row>
    <row r="16" spans="2:9" ht="30.75" customHeight="1" x14ac:dyDescent="0.15">
      <c r="B16" s="141" t="s">
        <v>94</v>
      </c>
      <c r="C16" s="141" t="s">
        <v>95</v>
      </c>
      <c r="D16" s="105" t="s">
        <v>85</v>
      </c>
      <c r="E16" s="105" t="s">
        <v>80</v>
      </c>
      <c r="F16" s="241" t="s">
        <v>81</v>
      </c>
      <c r="G16" s="241" t="s">
        <v>82</v>
      </c>
      <c r="H16" s="241" t="s">
        <v>83</v>
      </c>
      <c r="I16" s="206">
        <v>30000000</v>
      </c>
    </row>
    <row r="17" spans="2:9" ht="30.75" customHeight="1" x14ac:dyDescent="0.15">
      <c r="B17" s="141" t="s">
        <v>94</v>
      </c>
      <c r="C17" s="141" t="s">
        <v>96</v>
      </c>
      <c r="D17" s="105" t="s">
        <v>85</v>
      </c>
      <c r="E17" s="105" t="s">
        <v>80</v>
      </c>
      <c r="F17" s="241" t="s">
        <v>81</v>
      </c>
      <c r="G17" s="241" t="s">
        <v>82</v>
      </c>
      <c r="H17" s="241" t="s">
        <v>83</v>
      </c>
      <c r="I17" s="206">
        <v>30000000</v>
      </c>
    </row>
    <row r="18" spans="2:9" ht="30.75" customHeight="1" x14ac:dyDescent="0.15">
      <c r="B18" s="141" t="s">
        <v>94</v>
      </c>
      <c r="C18" s="141" t="s">
        <v>97</v>
      </c>
      <c r="D18" s="105" t="s">
        <v>85</v>
      </c>
      <c r="E18" s="105" t="s">
        <v>80</v>
      </c>
      <c r="F18" s="241" t="s">
        <v>81</v>
      </c>
      <c r="G18" s="241" t="s">
        <v>82</v>
      </c>
      <c r="H18" s="241" t="s">
        <v>83</v>
      </c>
      <c r="I18" s="206">
        <v>18000000</v>
      </c>
    </row>
    <row r="19" spans="2:9" ht="30.75" customHeight="1" x14ac:dyDescent="0.15">
      <c r="B19" s="141" t="s">
        <v>94</v>
      </c>
      <c r="C19" s="141" t="s">
        <v>98</v>
      </c>
      <c r="D19" s="105" t="s">
        <v>85</v>
      </c>
      <c r="E19" s="105" t="s">
        <v>80</v>
      </c>
      <c r="F19" s="241" t="s">
        <v>81</v>
      </c>
      <c r="G19" s="241" t="s">
        <v>82</v>
      </c>
      <c r="H19" s="241" t="s">
        <v>83</v>
      </c>
      <c r="I19" s="206">
        <v>20000000</v>
      </c>
    </row>
    <row r="20" spans="2:9" ht="30.75" customHeight="1" x14ac:dyDescent="0.15">
      <c r="B20" s="141" t="s">
        <v>94</v>
      </c>
      <c r="C20" s="141" t="s">
        <v>99</v>
      </c>
      <c r="D20" s="105" t="s">
        <v>85</v>
      </c>
      <c r="E20" s="105" t="s">
        <v>80</v>
      </c>
      <c r="F20" s="241" t="s">
        <v>81</v>
      </c>
      <c r="G20" s="241" t="s">
        <v>82</v>
      </c>
      <c r="H20" s="241" t="s">
        <v>83</v>
      </c>
      <c r="I20" s="206">
        <v>31000000</v>
      </c>
    </row>
    <row r="21" spans="2:9" ht="30.75" customHeight="1" x14ac:dyDescent="0.15">
      <c r="B21" s="141" t="s">
        <v>94</v>
      </c>
      <c r="C21" s="141" t="s">
        <v>100</v>
      </c>
      <c r="D21" s="105" t="s">
        <v>85</v>
      </c>
      <c r="E21" s="105" t="s">
        <v>80</v>
      </c>
      <c r="F21" s="241" t="s">
        <v>81</v>
      </c>
      <c r="G21" s="241" t="s">
        <v>82</v>
      </c>
      <c r="H21" s="241" t="s">
        <v>83</v>
      </c>
      <c r="I21" s="206">
        <v>15000000</v>
      </c>
    </row>
    <row r="22" spans="2:9" ht="30.75" customHeight="1" x14ac:dyDescent="0.15">
      <c r="B22" s="141" t="s">
        <v>94</v>
      </c>
      <c r="C22" s="141" t="s">
        <v>101</v>
      </c>
      <c r="D22" s="105" t="s">
        <v>85</v>
      </c>
      <c r="E22" s="105" t="s">
        <v>80</v>
      </c>
      <c r="F22" s="241" t="s">
        <v>81</v>
      </c>
      <c r="G22" s="241" t="s">
        <v>82</v>
      </c>
      <c r="H22" s="241" t="s">
        <v>83</v>
      </c>
      <c r="I22" s="206">
        <v>7000000</v>
      </c>
    </row>
    <row r="23" spans="2:9" ht="30.75" customHeight="1" x14ac:dyDescent="0.15">
      <c r="B23" s="141" t="s">
        <v>94</v>
      </c>
      <c r="C23" s="141" t="s">
        <v>102</v>
      </c>
      <c r="D23" s="105" t="s">
        <v>85</v>
      </c>
      <c r="E23" s="105" t="s">
        <v>80</v>
      </c>
      <c r="F23" s="241" t="s">
        <v>81</v>
      </c>
      <c r="G23" s="241" t="s">
        <v>82</v>
      </c>
      <c r="H23" s="241" t="s">
        <v>83</v>
      </c>
      <c r="I23" s="206">
        <v>28000000</v>
      </c>
    </row>
    <row r="24" spans="2:9" ht="30.75" customHeight="1" x14ac:dyDescent="0.15">
      <c r="B24" s="141" t="s">
        <v>94</v>
      </c>
      <c r="C24" s="141" t="s">
        <v>103</v>
      </c>
      <c r="D24" s="105" t="s">
        <v>85</v>
      </c>
      <c r="E24" s="105" t="s">
        <v>80</v>
      </c>
      <c r="F24" s="241" t="s">
        <v>81</v>
      </c>
      <c r="G24" s="241" t="s">
        <v>82</v>
      </c>
      <c r="H24" s="241" t="s">
        <v>83</v>
      </c>
      <c r="I24" s="206">
        <v>25000000</v>
      </c>
    </row>
    <row r="25" spans="2:9" ht="30.75" customHeight="1" x14ac:dyDescent="0.15">
      <c r="B25" s="141" t="s">
        <v>94</v>
      </c>
      <c r="C25" s="141" t="s">
        <v>104</v>
      </c>
      <c r="D25" s="105" t="s">
        <v>85</v>
      </c>
      <c r="E25" s="105" t="s">
        <v>80</v>
      </c>
      <c r="F25" s="241" t="s">
        <v>81</v>
      </c>
      <c r="G25" s="241" t="s">
        <v>82</v>
      </c>
      <c r="H25" s="241" t="s">
        <v>83</v>
      </c>
      <c r="I25" s="206">
        <v>17000000</v>
      </c>
    </row>
    <row r="26" spans="2:9" ht="30.75" customHeight="1" x14ac:dyDescent="0.15">
      <c r="B26" s="141" t="s">
        <v>94</v>
      </c>
      <c r="C26" s="141" t="s">
        <v>105</v>
      </c>
      <c r="D26" s="105" t="s">
        <v>85</v>
      </c>
      <c r="E26" s="105" t="s">
        <v>80</v>
      </c>
      <c r="F26" s="241" t="s">
        <v>81</v>
      </c>
      <c r="G26" s="241" t="s">
        <v>82</v>
      </c>
      <c r="H26" s="241" t="s">
        <v>83</v>
      </c>
      <c r="I26" s="206">
        <v>38000000</v>
      </c>
    </row>
    <row r="27" spans="2:9" ht="30.75" customHeight="1" x14ac:dyDescent="0.15">
      <c r="B27" s="141" t="s">
        <v>94</v>
      </c>
      <c r="C27" s="141" t="s">
        <v>106</v>
      </c>
      <c r="D27" s="105" t="s">
        <v>85</v>
      </c>
      <c r="E27" s="105" t="s">
        <v>80</v>
      </c>
      <c r="F27" s="241" t="s">
        <v>81</v>
      </c>
      <c r="G27" s="241" t="s">
        <v>82</v>
      </c>
      <c r="H27" s="241" t="s">
        <v>83</v>
      </c>
      <c r="I27" s="206">
        <v>40500000</v>
      </c>
    </row>
    <row r="28" spans="2:9" ht="30.75" customHeight="1" x14ac:dyDescent="0.15">
      <c r="B28" s="141" t="s">
        <v>94</v>
      </c>
      <c r="C28" s="141" t="s">
        <v>107</v>
      </c>
      <c r="D28" s="105" t="s">
        <v>85</v>
      </c>
      <c r="E28" s="105" t="s">
        <v>80</v>
      </c>
      <c r="F28" s="241" t="s">
        <v>81</v>
      </c>
      <c r="G28" s="241" t="s">
        <v>82</v>
      </c>
      <c r="H28" s="241" t="s">
        <v>83</v>
      </c>
      <c r="I28" s="206">
        <v>10000000</v>
      </c>
    </row>
    <row r="29" spans="2:9" ht="30.75" customHeight="1" x14ac:dyDescent="0.15">
      <c r="B29" s="141" t="s">
        <v>94</v>
      </c>
      <c r="C29" s="141" t="s">
        <v>108</v>
      </c>
      <c r="D29" s="105" t="s">
        <v>85</v>
      </c>
      <c r="E29" s="105" t="s">
        <v>80</v>
      </c>
      <c r="F29" s="241" t="s">
        <v>81</v>
      </c>
      <c r="G29" s="241" t="s">
        <v>82</v>
      </c>
      <c r="H29" s="241" t="s">
        <v>83</v>
      </c>
      <c r="I29" s="206">
        <v>15000000</v>
      </c>
    </row>
    <row r="30" spans="2:9" ht="30.75" customHeight="1" x14ac:dyDescent="0.15">
      <c r="B30" s="141" t="s">
        <v>94</v>
      </c>
      <c r="C30" s="141" t="s">
        <v>109</v>
      </c>
      <c r="D30" s="105" t="s">
        <v>85</v>
      </c>
      <c r="E30" s="105" t="s">
        <v>80</v>
      </c>
      <c r="F30" s="241" t="s">
        <v>81</v>
      </c>
      <c r="G30" s="241" t="s">
        <v>82</v>
      </c>
      <c r="H30" s="241" t="s">
        <v>83</v>
      </c>
      <c r="I30" s="206">
        <v>5500000</v>
      </c>
    </row>
    <row r="31" spans="2:9" ht="30.75" customHeight="1" x14ac:dyDescent="0.15">
      <c r="B31" s="141" t="s">
        <v>94</v>
      </c>
      <c r="C31" s="141" t="s">
        <v>110</v>
      </c>
      <c r="D31" s="105" t="s">
        <v>85</v>
      </c>
      <c r="E31" s="105" t="s">
        <v>80</v>
      </c>
      <c r="F31" s="241" t="s">
        <v>81</v>
      </c>
      <c r="G31" s="241" t="s">
        <v>82</v>
      </c>
      <c r="H31" s="241" t="s">
        <v>83</v>
      </c>
      <c r="I31" s="206">
        <v>29000000</v>
      </c>
    </row>
    <row r="32" spans="2:9" ht="30.75" customHeight="1" x14ac:dyDescent="0.15">
      <c r="B32" s="141" t="s">
        <v>94</v>
      </c>
      <c r="C32" s="141" t="s">
        <v>111</v>
      </c>
      <c r="D32" s="105" t="s">
        <v>85</v>
      </c>
      <c r="E32" s="105" t="s">
        <v>80</v>
      </c>
      <c r="F32" s="241" t="s">
        <v>81</v>
      </c>
      <c r="G32" s="241" t="s">
        <v>82</v>
      </c>
      <c r="H32" s="241" t="s">
        <v>83</v>
      </c>
      <c r="I32" s="206">
        <v>10000000</v>
      </c>
    </row>
    <row r="33" spans="2:9" ht="30.75" customHeight="1" x14ac:dyDescent="0.15">
      <c r="B33" s="141" t="s">
        <v>94</v>
      </c>
      <c r="C33" s="141" t="s">
        <v>112</v>
      </c>
      <c r="D33" s="105" t="s">
        <v>85</v>
      </c>
      <c r="E33" s="105" t="s">
        <v>80</v>
      </c>
      <c r="F33" s="241" t="s">
        <v>81</v>
      </c>
      <c r="G33" s="241" t="s">
        <v>82</v>
      </c>
      <c r="H33" s="241" t="s">
        <v>83</v>
      </c>
      <c r="I33" s="206">
        <v>9500000</v>
      </c>
    </row>
    <row r="34" spans="2:9" ht="30.75" customHeight="1" x14ac:dyDescent="0.15">
      <c r="B34" s="141" t="s">
        <v>94</v>
      </c>
      <c r="C34" s="141" t="s">
        <v>113</v>
      </c>
      <c r="D34" s="105" t="s">
        <v>85</v>
      </c>
      <c r="E34" s="105" t="s">
        <v>80</v>
      </c>
      <c r="F34" s="241" t="s">
        <v>81</v>
      </c>
      <c r="G34" s="241" t="s">
        <v>82</v>
      </c>
      <c r="H34" s="241" t="s">
        <v>83</v>
      </c>
      <c r="I34" s="206">
        <v>60000000</v>
      </c>
    </row>
    <row r="35" spans="2:9" ht="30.75" customHeight="1" x14ac:dyDescent="0.15">
      <c r="B35" s="141" t="s">
        <v>94</v>
      </c>
      <c r="C35" s="141" t="s">
        <v>114</v>
      </c>
      <c r="D35" s="105" t="s">
        <v>85</v>
      </c>
      <c r="E35" s="105" t="s">
        <v>80</v>
      </c>
      <c r="F35" s="241" t="s">
        <v>81</v>
      </c>
      <c r="G35" s="241" t="s">
        <v>82</v>
      </c>
      <c r="H35" s="241" t="s">
        <v>83</v>
      </c>
      <c r="I35" s="206">
        <v>10000000</v>
      </c>
    </row>
    <row r="36" spans="2:9" ht="30.75" customHeight="1" x14ac:dyDescent="0.15">
      <c r="B36" s="141" t="s">
        <v>94</v>
      </c>
      <c r="C36" s="141" t="s">
        <v>115</v>
      </c>
      <c r="D36" s="105" t="s">
        <v>85</v>
      </c>
      <c r="E36" s="105" t="s">
        <v>80</v>
      </c>
      <c r="F36" s="241" t="s">
        <v>81</v>
      </c>
      <c r="G36" s="241" t="s">
        <v>82</v>
      </c>
      <c r="H36" s="241" t="s">
        <v>83</v>
      </c>
      <c r="I36" s="206">
        <v>15000000</v>
      </c>
    </row>
    <row r="37" spans="2:9" ht="30.75" customHeight="1" x14ac:dyDescent="0.15">
      <c r="B37" s="141" t="s">
        <v>94</v>
      </c>
      <c r="C37" s="141" t="s">
        <v>116</v>
      </c>
      <c r="D37" s="105" t="s">
        <v>79</v>
      </c>
      <c r="E37" s="105" t="s">
        <v>80</v>
      </c>
      <c r="F37" s="241" t="s">
        <v>81</v>
      </c>
      <c r="G37" s="241" t="s">
        <v>82</v>
      </c>
      <c r="H37" s="241" t="s">
        <v>83</v>
      </c>
      <c r="I37" s="206">
        <v>8000000</v>
      </c>
    </row>
    <row r="38" spans="2:9" ht="30.75" customHeight="1" x14ac:dyDescent="0.15">
      <c r="B38" s="141" t="s">
        <v>94</v>
      </c>
      <c r="C38" s="141" t="s">
        <v>117</v>
      </c>
      <c r="D38" s="105" t="s">
        <v>79</v>
      </c>
      <c r="E38" s="105" t="s">
        <v>80</v>
      </c>
      <c r="F38" s="241" t="s">
        <v>81</v>
      </c>
      <c r="G38" s="241" t="s">
        <v>82</v>
      </c>
      <c r="H38" s="241" t="s">
        <v>83</v>
      </c>
      <c r="I38" s="206">
        <v>950000</v>
      </c>
    </row>
    <row r="39" spans="2:9" ht="30.75" customHeight="1" x14ac:dyDescent="0.15">
      <c r="B39" s="141" t="s">
        <v>118</v>
      </c>
      <c r="C39" s="141" t="s">
        <v>119</v>
      </c>
      <c r="D39" s="105" t="s">
        <v>85</v>
      </c>
      <c r="E39" s="105" t="s">
        <v>80</v>
      </c>
      <c r="F39" s="241" t="s">
        <v>81</v>
      </c>
      <c r="G39" s="241" t="s">
        <v>82</v>
      </c>
      <c r="H39" s="241" t="s">
        <v>83</v>
      </c>
      <c r="I39" s="206">
        <v>5000000</v>
      </c>
    </row>
    <row r="40" spans="2:9" ht="30.75" customHeight="1" x14ac:dyDescent="0.15">
      <c r="B40" s="141" t="s">
        <v>118</v>
      </c>
      <c r="C40" s="141" t="s">
        <v>120</v>
      </c>
      <c r="D40" s="105" t="s">
        <v>85</v>
      </c>
      <c r="E40" s="105" t="s">
        <v>80</v>
      </c>
      <c r="F40" s="241" t="s">
        <v>81</v>
      </c>
      <c r="G40" s="241" t="s">
        <v>82</v>
      </c>
      <c r="H40" s="241" t="s">
        <v>83</v>
      </c>
      <c r="I40" s="206">
        <v>10000000</v>
      </c>
    </row>
    <row r="41" spans="2:9" ht="30.75" customHeight="1" x14ac:dyDescent="0.15">
      <c r="B41" s="141" t="s">
        <v>118</v>
      </c>
      <c r="C41" s="141" t="s">
        <v>121</v>
      </c>
      <c r="D41" s="105" t="s">
        <v>122</v>
      </c>
      <c r="E41" s="105" t="s">
        <v>80</v>
      </c>
      <c r="F41" s="241" t="s">
        <v>81</v>
      </c>
      <c r="G41" s="241" t="s">
        <v>82</v>
      </c>
      <c r="H41" s="241" t="s">
        <v>83</v>
      </c>
      <c r="I41" s="206">
        <v>9936602</v>
      </c>
    </row>
    <row r="42" spans="2:9" ht="30.75" customHeight="1" x14ac:dyDescent="0.15">
      <c r="B42" s="141" t="s">
        <v>118</v>
      </c>
      <c r="C42" s="141" t="s">
        <v>123</v>
      </c>
      <c r="D42" s="105" t="s">
        <v>85</v>
      </c>
      <c r="E42" s="105" t="s">
        <v>80</v>
      </c>
      <c r="F42" s="241" t="s">
        <v>81</v>
      </c>
      <c r="G42" s="241" t="s">
        <v>82</v>
      </c>
      <c r="H42" s="241" t="s">
        <v>83</v>
      </c>
      <c r="I42" s="206">
        <v>30000000</v>
      </c>
    </row>
    <row r="43" spans="2:9" ht="30.75" customHeight="1" x14ac:dyDescent="0.15">
      <c r="B43" s="141" t="s">
        <v>118</v>
      </c>
      <c r="C43" s="141" t="s">
        <v>124</v>
      </c>
      <c r="D43" s="105" t="s">
        <v>85</v>
      </c>
      <c r="E43" s="105" t="s">
        <v>80</v>
      </c>
      <c r="F43" s="241" t="s">
        <v>81</v>
      </c>
      <c r="G43" s="241" t="s">
        <v>82</v>
      </c>
      <c r="H43" s="241" t="s">
        <v>83</v>
      </c>
      <c r="I43" s="206">
        <v>20000000</v>
      </c>
    </row>
    <row r="44" spans="2:9" ht="30.75" customHeight="1" x14ac:dyDescent="0.15">
      <c r="B44" s="141" t="s">
        <v>118</v>
      </c>
      <c r="C44" s="141" t="s">
        <v>125</v>
      </c>
      <c r="D44" s="105" t="s">
        <v>79</v>
      </c>
      <c r="E44" s="105" t="s">
        <v>80</v>
      </c>
      <c r="F44" s="241" t="s">
        <v>81</v>
      </c>
      <c r="G44" s="241" t="s">
        <v>82</v>
      </c>
      <c r="H44" s="241" t="s">
        <v>83</v>
      </c>
      <c r="I44" s="206">
        <v>12605042</v>
      </c>
    </row>
    <row r="45" spans="2:9" ht="30.75" customHeight="1" x14ac:dyDescent="0.15">
      <c r="B45" s="141" t="s">
        <v>126</v>
      </c>
      <c r="C45" s="141" t="s">
        <v>127</v>
      </c>
      <c r="D45" s="105" t="s">
        <v>85</v>
      </c>
      <c r="E45" s="105" t="s">
        <v>80</v>
      </c>
      <c r="F45" s="241" t="s">
        <v>81</v>
      </c>
      <c r="G45" s="241" t="s">
        <v>82</v>
      </c>
      <c r="H45" s="241" t="s">
        <v>83</v>
      </c>
      <c r="I45" s="206">
        <v>67000000</v>
      </c>
    </row>
    <row r="46" spans="2:9" ht="30.75" customHeight="1" x14ac:dyDescent="0.15">
      <c r="B46" s="141" t="s">
        <v>126</v>
      </c>
      <c r="C46" s="141" t="s">
        <v>128</v>
      </c>
      <c r="D46" s="105" t="s">
        <v>85</v>
      </c>
      <c r="E46" s="105" t="s">
        <v>80</v>
      </c>
      <c r="F46" s="241" t="s">
        <v>81</v>
      </c>
      <c r="G46" s="241" t="s">
        <v>82</v>
      </c>
      <c r="H46" s="241" t="s">
        <v>83</v>
      </c>
      <c r="I46" s="206">
        <v>25000000</v>
      </c>
    </row>
    <row r="47" spans="2:9" ht="30.75" customHeight="1" x14ac:dyDescent="0.15">
      <c r="B47" s="141" t="s">
        <v>126</v>
      </c>
      <c r="C47" s="141" t="s">
        <v>129</v>
      </c>
      <c r="D47" s="105" t="s">
        <v>79</v>
      </c>
      <c r="E47" s="105" t="s">
        <v>80</v>
      </c>
      <c r="F47" s="241" t="s">
        <v>81</v>
      </c>
      <c r="G47" s="241" t="s">
        <v>82</v>
      </c>
      <c r="H47" s="241" t="s">
        <v>83</v>
      </c>
      <c r="I47" s="206">
        <v>2034098</v>
      </c>
    </row>
    <row r="48" spans="2:9" ht="33.75" x14ac:dyDescent="0.15">
      <c r="B48" s="141" t="s">
        <v>126</v>
      </c>
      <c r="C48" s="141" t="s">
        <v>130</v>
      </c>
      <c r="D48" s="105" t="s">
        <v>79</v>
      </c>
      <c r="E48" s="105" t="s">
        <v>80</v>
      </c>
      <c r="F48" s="241" t="s">
        <v>131</v>
      </c>
      <c r="G48" s="241" t="s">
        <v>82</v>
      </c>
      <c r="H48" s="241" t="s">
        <v>132</v>
      </c>
      <c r="I48" s="206">
        <v>1500000</v>
      </c>
    </row>
    <row r="49" spans="2:9" ht="30.75" customHeight="1" x14ac:dyDescent="0.15">
      <c r="B49" s="141" t="s">
        <v>126</v>
      </c>
      <c r="C49" s="141" t="s">
        <v>133</v>
      </c>
      <c r="D49" s="105" t="s">
        <v>79</v>
      </c>
      <c r="E49" s="105" t="s">
        <v>80</v>
      </c>
      <c r="F49" s="241" t="s">
        <v>81</v>
      </c>
      <c r="G49" s="241" t="s">
        <v>82</v>
      </c>
      <c r="H49" s="241" t="s">
        <v>83</v>
      </c>
      <c r="I49" s="206">
        <v>6999125</v>
      </c>
    </row>
    <row r="50" spans="2:9" ht="30.75" customHeight="1" x14ac:dyDescent="0.15">
      <c r="B50" s="141" t="s">
        <v>134</v>
      </c>
      <c r="C50" s="141" t="s">
        <v>135</v>
      </c>
      <c r="D50" s="105" t="s">
        <v>85</v>
      </c>
      <c r="E50" s="105" t="s">
        <v>80</v>
      </c>
      <c r="F50" s="241" t="s">
        <v>81</v>
      </c>
      <c r="G50" s="241" t="s">
        <v>82</v>
      </c>
      <c r="H50" s="241" t="s">
        <v>83</v>
      </c>
      <c r="I50" s="206">
        <v>25000000</v>
      </c>
    </row>
    <row r="51" spans="2:9" ht="30.75" customHeight="1" x14ac:dyDescent="0.15">
      <c r="B51" s="141" t="s">
        <v>134</v>
      </c>
      <c r="C51" s="141" t="s">
        <v>135</v>
      </c>
      <c r="D51" s="105" t="s">
        <v>85</v>
      </c>
      <c r="E51" s="105" t="s">
        <v>80</v>
      </c>
      <c r="F51" s="241" t="s">
        <v>136</v>
      </c>
      <c r="G51" s="241" t="s">
        <v>82</v>
      </c>
      <c r="H51" s="241" t="s">
        <v>132</v>
      </c>
      <c r="I51" s="206">
        <v>5250000</v>
      </c>
    </row>
    <row r="52" spans="2:9" ht="61.5" customHeight="1" x14ac:dyDescent="0.15">
      <c r="B52" s="141" t="s">
        <v>134</v>
      </c>
      <c r="C52" s="141" t="s">
        <v>135</v>
      </c>
      <c r="D52" s="105" t="s">
        <v>85</v>
      </c>
      <c r="E52" s="105" t="s">
        <v>80</v>
      </c>
      <c r="F52" s="241" t="s">
        <v>137</v>
      </c>
      <c r="G52" s="241" t="s">
        <v>82</v>
      </c>
      <c r="H52" s="241" t="s">
        <v>138</v>
      </c>
      <c r="I52" s="206">
        <v>5920000</v>
      </c>
    </row>
    <row r="53" spans="2:9" ht="30.75" customHeight="1" x14ac:dyDescent="0.15">
      <c r="B53" s="141" t="s">
        <v>134</v>
      </c>
      <c r="C53" s="141" t="s">
        <v>139</v>
      </c>
      <c r="D53" s="105" t="s">
        <v>122</v>
      </c>
      <c r="E53" s="105" t="s">
        <v>80</v>
      </c>
      <c r="F53" s="241" t="s">
        <v>140</v>
      </c>
      <c r="G53" s="241" t="s">
        <v>82</v>
      </c>
      <c r="H53" s="241" t="s">
        <v>141</v>
      </c>
      <c r="I53" s="206">
        <v>7923812</v>
      </c>
    </row>
    <row r="54" spans="2:9" ht="30.75" customHeight="1" x14ac:dyDescent="0.15">
      <c r="B54" s="141" t="s">
        <v>142</v>
      </c>
      <c r="C54" s="141" t="s">
        <v>139</v>
      </c>
      <c r="D54" s="105" t="s">
        <v>122</v>
      </c>
      <c r="E54" s="105" t="s">
        <v>80</v>
      </c>
      <c r="F54" s="241" t="s">
        <v>140</v>
      </c>
      <c r="G54" s="241" t="s">
        <v>82</v>
      </c>
      <c r="H54" s="241" t="s">
        <v>141</v>
      </c>
      <c r="I54" s="206">
        <v>3961906</v>
      </c>
    </row>
    <row r="55" spans="2:9" ht="30.75" customHeight="1" x14ac:dyDescent="0.15">
      <c r="B55" s="141" t="s">
        <v>142</v>
      </c>
      <c r="C55" s="141" t="s">
        <v>121</v>
      </c>
      <c r="D55" s="105" t="s">
        <v>122</v>
      </c>
      <c r="E55" s="105" t="s">
        <v>80</v>
      </c>
      <c r="F55" s="241" t="s">
        <v>81</v>
      </c>
      <c r="G55" s="241" t="s">
        <v>82</v>
      </c>
      <c r="H55" s="241" t="s">
        <v>83</v>
      </c>
      <c r="I55" s="206">
        <v>15136115</v>
      </c>
    </row>
    <row r="56" spans="2:9" ht="30.75" customHeight="1" x14ac:dyDescent="0.15">
      <c r="B56" s="141" t="s">
        <v>142</v>
      </c>
      <c r="C56" s="141" t="s">
        <v>143</v>
      </c>
      <c r="D56" s="105" t="s">
        <v>122</v>
      </c>
      <c r="E56" s="105" t="s">
        <v>80</v>
      </c>
      <c r="F56" s="241" t="s">
        <v>144</v>
      </c>
      <c r="G56" s="241" t="s">
        <v>82</v>
      </c>
      <c r="H56" s="241" t="s">
        <v>145</v>
      </c>
      <c r="I56" s="206">
        <v>22281465</v>
      </c>
    </row>
    <row r="57" spans="2:9" ht="30.75" customHeight="1" x14ac:dyDescent="0.15">
      <c r="B57" s="141" t="s">
        <v>146</v>
      </c>
      <c r="C57" s="141" t="s">
        <v>139</v>
      </c>
      <c r="D57" s="105" t="s">
        <v>147</v>
      </c>
      <c r="E57" s="105" t="s">
        <v>80</v>
      </c>
      <c r="F57" s="241" t="s">
        <v>140</v>
      </c>
      <c r="G57" s="241" t="s">
        <v>82</v>
      </c>
      <c r="H57" s="241" t="s">
        <v>148</v>
      </c>
      <c r="I57" s="206">
        <v>3961906</v>
      </c>
    </row>
    <row r="58" spans="2:9" ht="30.75" customHeight="1" x14ac:dyDescent="0.15">
      <c r="B58" s="141" t="s">
        <v>146</v>
      </c>
      <c r="C58" s="141" t="s">
        <v>149</v>
      </c>
      <c r="D58" s="105" t="s">
        <v>79</v>
      </c>
      <c r="E58" s="105" t="s">
        <v>80</v>
      </c>
      <c r="F58" s="241" t="s">
        <v>150</v>
      </c>
      <c r="G58" s="241" t="s">
        <v>82</v>
      </c>
      <c r="H58" s="241" t="s">
        <v>151</v>
      </c>
      <c r="I58" s="206">
        <v>121044550</v>
      </c>
    </row>
    <row r="59" spans="2:9" ht="30.75" customHeight="1" x14ac:dyDescent="0.15">
      <c r="B59" s="141" t="s">
        <v>146</v>
      </c>
      <c r="C59" s="141" t="s">
        <v>152</v>
      </c>
      <c r="D59" s="105" t="s">
        <v>79</v>
      </c>
      <c r="E59" s="105" t="s">
        <v>80</v>
      </c>
      <c r="F59" s="241" t="s">
        <v>150</v>
      </c>
      <c r="G59" s="241" t="s">
        <v>82</v>
      </c>
      <c r="H59" s="241" t="s">
        <v>151</v>
      </c>
      <c r="I59" s="206">
        <v>448955850</v>
      </c>
    </row>
    <row r="60" spans="2:9" ht="30.75" customHeight="1" x14ac:dyDescent="0.15">
      <c r="B60" s="141" t="s">
        <v>146</v>
      </c>
      <c r="C60" s="141" t="s">
        <v>153</v>
      </c>
      <c r="D60" s="105" t="s">
        <v>79</v>
      </c>
      <c r="E60" s="105" t="s">
        <v>80</v>
      </c>
      <c r="F60" s="241" t="s">
        <v>150</v>
      </c>
      <c r="G60" s="241" t="s">
        <v>82</v>
      </c>
      <c r="H60" s="241" t="s">
        <v>154</v>
      </c>
      <c r="I60" s="206">
        <v>4000000</v>
      </c>
    </row>
    <row r="61" spans="2:9" ht="30.75" customHeight="1" x14ac:dyDescent="0.15">
      <c r="B61" s="141" t="s">
        <v>146</v>
      </c>
      <c r="C61" s="141" t="s">
        <v>155</v>
      </c>
      <c r="D61" s="105" t="s">
        <v>85</v>
      </c>
      <c r="E61" s="105" t="s">
        <v>80</v>
      </c>
      <c r="F61" s="241" t="s">
        <v>140</v>
      </c>
      <c r="G61" s="241" t="s">
        <v>82</v>
      </c>
      <c r="H61" s="241" t="s">
        <v>156</v>
      </c>
      <c r="I61" s="206">
        <v>4000000</v>
      </c>
    </row>
    <row r="62" spans="2:9" ht="33.75" x14ac:dyDescent="0.15">
      <c r="B62" s="141" t="s">
        <v>146</v>
      </c>
      <c r="C62" s="141" t="s">
        <v>157</v>
      </c>
      <c r="D62" s="105" t="s">
        <v>147</v>
      </c>
      <c r="E62" s="105" t="s">
        <v>80</v>
      </c>
      <c r="F62" s="241" t="s">
        <v>158</v>
      </c>
      <c r="G62" s="241" t="s">
        <v>82</v>
      </c>
      <c r="H62" s="241" t="s">
        <v>159</v>
      </c>
      <c r="I62" s="206">
        <v>10000000</v>
      </c>
    </row>
    <row r="63" spans="2:9" ht="37.5" customHeight="1" x14ac:dyDescent="0.15">
      <c r="B63" s="141" t="s">
        <v>146</v>
      </c>
      <c r="C63" s="141" t="s">
        <v>157</v>
      </c>
      <c r="D63" s="105" t="s">
        <v>147</v>
      </c>
      <c r="E63" s="105" t="s">
        <v>80</v>
      </c>
      <c r="F63" s="241" t="s">
        <v>160</v>
      </c>
      <c r="G63" s="241" t="s">
        <v>82</v>
      </c>
      <c r="H63" s="241" t="s">
        <v>132</v>
      </c>
      <c r="I63" s="206">
        <v>9784449</v>
      </c>
    </row>
    <row r="64" spans="2:9" ht="37.5" customHeight="1" x14ac:dyDescent="0.15">
      <c r="B64" s="141" t="s">
        <v>161</v>
      </c>
      <c r="C64" s="141" t="s">
        <v>162</v>
      </c>
      <c r="D64" s="105" t="s">
        <v>85</v>
      </c>
      <c r="E64" s="105" t="s">
        <v>80</v>
      </c>
      <c r="F64" s="241" t="s">
        <v>163</v>
      </c>
      <c r="G64" s="241" t="s">
        <v>82</v>
      </c>
      <c r="H64" s="241" t="s">
        <v>132</v>
      </c>
      <c r="I64" s="206">
        <v>2020000</v>
      </c>
    </row>
    <row r="65" spans="2:9" ht="37.5" customHeight="1" x14ac:dyDescent="0.15">
      <c r="B65" s="141" t="s">
        <v>161</v>
      </c>
      <c r="C65" s="141" t="s">
        <v>164</v>
      </c>
      <c r="D65" s="105" t="s">
        <v>79</v>
      </c>
      <c r="E65" s="105" t="s">
        <v>80</v>
      </c>
      <c r="F65" s="241" t="s">
        <v>136</v>
      </c>
      <c r="G65" s="241" t="s">
        <v>82</v>
      </c>
      <c r="H65" s="241" t="s">
        <v>132</v>
      </c>
      <c r="I65" s="206">
        <v>3410000</v>
      </c>
    </row>
    <row r="66" spans="2:9" ht="37.5" customHeight="1" x14ac:dyDescent="0.15">
      <c r="B66" s="141" t="s">
        <v>165</v>
      </c>
      <c r="C66" s="141" t="s">
        <v>139</v>
      </c>
      <c r="D66" s="105" t="s">
        <v>147</v>
      </c>
      <c r="E66" s="105" t="s">
        <v>80</v>
      </c>
      <c r="F66" s="241" t="s">
        <v>140</v>
      </c>
      <c r="G66" s="241" t="s">
        <v>82</v>
      </c>
      <c r="H66" s="241" t="s">
        <v>148</v>
      </c>
      <c r="I66" s="206">
        <v>3961906</v>
      </c>
    </row>
    <row r="67" spans="2:9" x14ac:dyDescent="0.15">
      <c r="I67" s="315">
        <f>SUM(I6:I66)</f>
        <v>1474257926</v>
      </c>
    </row>
    <row r="68" spans="2:9" x14ac:dyDescent="0.15">
      <c r="I68" s="315"/>
    </row>
    <row r="69" spans="2:9" x14ac:dyDescent="0.15">
      <c r="D69" s="1" t="s">
        <v>122</v>
      </c>
    </row>
    <row r="70" spans="2:9" x14ac:dyDescent="0.15">
      <c r="D70" s="1" t="s">
        <v>166</v>
      </c>
    </row>
  </sheetData>
  <mergeCells count="4">
    <mergeCell ref="B3:I3"/>
    <mergeCell ref="B1:I1"/>
    <mergeCell ref="B2:I2"/>
    <mergeCell ref="F4:H4"/>
  </mergeCells>
  <dataValidations count="2">
    <dataValidation type="list" allowBlank="1" showInputMessage="1" showErrorMessage="1" sqref="E6:E56" xr:uid="{00000000-0002-0000-0300-000001000000}">
      <formula1>$E$60:$E$61</formula1>
    </dataValidation>
    <dataValidation type="list" allowBlank="1" showInputMessage="1" showErrorMessage="1" sqref="D6:D56" xr:uid="{00000000-0002-0000-0300-000000000000}">
      <formula1>$D$60:$D$70</formula1>
    </dataValidation>
  </dataValidations>
  <printOptions horizontalCentered="1"/>
  <pageMargins left="0.25" right="0.25" top="0.75" bottom="0.75" header="0.3" footer="0.3"/>
  <pageSetup scale="69"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A9ADBA-54DF-4E50-B7DD-F6AB61D57922}">
  <dimension ref="B1:J46"/>
  <sheetViews>
    <sheetView showGridLines="0" tabSelected="1" topLeftCell="A2" zoomScaleNormal="100" workbookViewId="0">
      <selection activeCell="B5" sqref="B5:C14"/>
    </sheetView>
  </sheetViews>
  <sheetFormatPr baseColWidth="10" defaultColWidth="11.42578125" defaultRowHeight="14.25" customHeight="1" x14ac:dyDescent="0.15"/>
  <cols>
    <col min="1" max="1" width="2.7109375" style="1" customWidth="1"/>
    <col min="2" max="2" width="46.42578125" style="1" customWidth="1"/>
    <col min="3" max="3" width="21.7109375" style="138" customWidth="1"/>
    <col min="4" max="4" width="49.28515625" style="1" bestFit="1" customWidth="1"/>
    <col min="5" max="5" width="32.5703125" style="1" customWidth="1"/>
    <col min="6" max="6" width="28.7109375" style="138" bestFit="1" customWidth="1"/>
    <col min="7" max="7" width="20.42578125" style="1" customWidth="1"/>
    <col min="8" max="8" width="24.7109375" style="101" customWidth="1"/>
    <col min="9" max="10" width="24.7109375" style="1" customWidth="1"/>
    <col min="11" max="11" width="14.7109375" style="1" customWidth="1"/>
    <col min="12" max="16384" width="11.42578125" style="1"/>
  </cols>
  <sheetData>
    <row r="1" spans="2:10" ht="26.25" customHeight="1" x14ac:dyDescent="0.15">
      <c r="B1" s="437" t="s">
        <v>167</v>
      </c>
      <c r="C1" s="437"/>
      <c r="D1" s="437"/>
      <c r="E1" s="437"/>
      <c r="F1" s="437"/>
      <c r="G1" s="437"/>
      <c r="H1" s="437"/>
      <c r="I1" s="437"/>
      <c r="J1" s="437"/>
    </row>
    <row r="2" spans="2:10" ht="43.5" customHeight="1" thickBot="1" x14ac:dyDescent="0.2">
      <c r="B2" s="440" t="s">
        <v>168</v>
      </c>
      <c r="C2" s="440"/>
      <c r="D2" s="440"/>
      <c r="E2" s="440"/>
      <c r="F2" s="440"/>
      <c r="G2" s="440"/>
    </row>
    <row r="3" spans="2:10" ht="33.6" customHeight="1" thickBot="1" x14ac:dyDescent="0.2">
      <c r="B3" s="441" t="s">
        <v>169</v>
      </c>
      <c r="C3" s="442"/>
      <c r="D3" s="442"/>
      <c r="E3" s="442"/>
      <c r="F3" s="442"/>
      <c r="G3" s="442"/>
      <c r="H3" s="443"/>
    </row>
    <row r="4" spans="2:10" ht="77.099999999999994" customHeight="1" thickBot="1" x14ac:dyDescent="0.2">
      <c r="B4" s="143" t="s">
        <v>170</v>
      </c>
      <c r="C4" s="144" t="s">
        <v>171</v>
      </c>
      <c r="D4" s="144" t="s">
        <v>172</v>
      </c>
      <c r="E4" s="144" t="s">
        <v>173</v>
      </c>
      <c r="F4" s="144" t="s">
        <v>174</v>
      </c>
      <c r="G4" s="145" t="s">
        <v>175</v>
      </c>
      <c r="H4" s="146" t="s">
        <v>176</v>
      </c>
    </row>
    <row r="5" spans="2:10" ht="19.5" customHeight="1" x14ac:dyDescent="0.15">
      <c r="B5" s="344"/>
      <c r="C5" s="345"/>
      <c r="D5" s="142" t="s">
        <v>177</v>
      </c>
      <c r="E5" s="142" t="s">
        <v>178</v>
      </c>
      <c r="F5" s="246" t="s">
        <v>179</v>
      </c>
      <c r="G5" s="207" t="s">
        <v>180</v>
      </c>
      <c r="H5" s="247">
        <v>1212633</v>
      </c>
    </row>
    <row r="6" spans="2:10" ht="19.5" customHeight="1" x14ac:dyDescent="0.15">
      <c r="B6" s="344"/>
      <c r="C6" s="345"/>
      <c r="D6" s="142" t="s">
        <v>181</v>
      </c>
      <c r="E6" s="142" t="s">
        <v>182</v>
      </c>
      <c r="F6" s="246" t="s">
        <v>179</v>
      </c>
      <c r="G6" s="207" t="s">
        <v>180</v>
      </c>
      <c r="H6" s="247">
        <v>1138208</v>
      </c>
    </row>
    <row r="7" spans="2:10" ht="19.5" customHeight="1" x14ac:dyDescent="0.15">
      <c r="B7" s="344"/>
      <c r="C7" s="346"/>
      <c r="D7" s="142" t="s">
        <v>183</v>
      </c>
      <c r="E7" s="142" t="s">
        <v>178</v>
      </c>
      <c r="F7" s="246" t="s">
        <v>179</v>
      </c>
      <c r="G7" s="207" t="s">
        <v>180</v>
      </c>
      <c r="H7" s="247">
        <v>2415114</v>
      </c>
    </row>
    <row r="8" spans="2:10" ht="19.5" customHeight="1" x14ac:dyDescent="0.15">
      <c r="B8" s="344"/>
      <c r="C8" s="345"/>
      <c r="D8" s="142" t="s">
        <v>184</v>
      </c>
      <c r="E8" s="142" t="s">
        <v>182</v>
      </c>
      <c r="F8" s="246" t="s">
        <v>179</v>
      </c>
      <c r="G8" s="207" t="s">
        <v>180</v>
      </c>
      <c r="H8" s="247">
        <v>2571124</v>
      </c>
    </row>
    <row r="9" spans="2:10" ht="19.5" customHeight="1" x14ac:dyDescent="0.15">
      <c r="B9" s="344"/>
      <c r="C9" s="345"/>
      <c r="D9" s="142" t="s">
        <v>185</v>
      </c>
      <c r="E9" s="142" t="s">
        <v>186</v>
      </c>
      <c r="F9" s="246" t="s">
        <v>179</v>
      </c>
      <c r="G9" s="207" t="s">
        <v>180</v>
      </c>
      <c r="H9" s="247">
        <v>2028139</v>
      </c>
    </row>
    <row r="10" spans="2:10" ht="19.5" customHeight="1" x14ac:dyDescent="0.15">
      <c r="B10" s="344"/>
      <c r="C10" s="345"/>
      <c r="D10" s="142" t="s">
        <v>187</v>
      </c>
      <c r="E10" s="142" t="s">
        <v>178</v>
      </c>
      <c r="F10" s="246" t="s">
        <v>179</v>
      </c>
      <c r="G10" s="207" t="s">
        <v>180</v>
      </c>
      <c r="H10" s="247">
        <v>2248525</v>
      </c>
    </row>
    <row r="11" spans="2:10" ht="19.5" customHeight="1" x14ac:dyDescent="0.15">
      <c r="B11" s="344"/>
      <c r="C11" s="346"/>
      <c r="D11" s="142" t="s">
        <v>188</v>
      </c>
      <c r="E11" s="142" t="s">
        <v>189</v>
      </c>
      <c r="F11" s="246" t="s">
        <v>179</v>
      </c>
      <c r="G11" s="207" t="s">
        <v>180</v>
      </c>
      <c r="H11" s="247">
        <v>2485210</v>
      </c>
    </row>
    <row r="12" spans="2:10" ht="19.5" customHeight="1" x14ac:dyDescent="0.15">
      <c r="B12" s="344"/>
      <c r="C12" s="346"/>
      <c r="D12" s="142" t="s">
        <v>190</v>
      </c>
      <c r="E12" s="142" t="s">
        <v>191</v>
      </c>
      <c r="F12" s="246" t="s">
        <v>179</v>
      </c>
      <c r="G12" s="207" t="s">
        <v>180</v>
      </c>
      <c r="H12" s="247">
        <v>2246280</v>
      </c>
    </row>
    <row r="13" spans="2:10" ht="19.5" customHeight="1" x14ac:dyDescent="0.15">
      <c r="B13" s="344"/>
      <c r="C13" s="346"/>
      <c r="D13" s="142" t="s">
        <v>192</v>
      </c>
      <c r="E13" s="142" t="s">
        <v>186</v>
      </c>
      <c r="F13" s="246" t="s">
        <v>179</v>
      </c>
      <c r="G13" s="207" t="s">
        <v>180</v>
      </c>
      <c r="H13" s="247">
        <v>1236897</v>
      </c>
    </row>
    <row r="14" spans="2:10" ht="19.5" customHeight="1" thickBot="1" x14ac:dyDescent="0.2">
      <c r="B14" s="344"/>
      <c r="C14" s="346"/>
      <c r="D14" s="142" t="s">
        <v>193</v>
      </c>
      <c r="E14" s="142" t="s">
        <v>186</v>
      </c>
      <c r="F14" s="246" t="s">
        <v>179</v>
      </c>
      <c r="G14" s="207" t="s">
        <v>180</v>
      </c>
      <c r="H14" s="247">
        <v>1226780</v>
      </c>
    </row>
    <row r="15" spans="2:10" ht="24" customHeight="1" thickBot="1" x14ac:dyDescent="0.2">
      <c r="B15" s="444" t="s">
        <v>194</v>
      </c>
      <c r="C15" s="445"/>
      <c r="D15" s="445"/>
      <c r="E15" s="445"/>
      <c r="F15" s="445"/>
      <c r="G15" s="445"/>
      <c r="H15" s="248">
        <f>SUM(H5:H14)</f>
        <v>18808910</v>
      </c>
    </row>
    <row r="40" spans="3:7" ht="14.25" customHeight="1" x14ac:dyDescent="0.15">
      <c r="C40" s="245" t="s">
        <v>195</v>
      </c>
      <c r="F40" s="245" t="s">
        <v>174</v>
      </c>
      <c r="G40" s="6"/>
    </row>
    <row r="41" spans="3:7" ht="14.25" customHeight="1" x14ac:dyDescent="0.15">
      <c r="C41" s="138" t="s">
        <v>196</v>
      </c>
      <c r="F41" s="138" t="s">
        <v>179</v>
      </c>
    </row>
    <row r="42" spans="3:7" ht="14.25" customHeight="1" x14ac:dyDescent="0.15">
      <c r="C42" s="138" t="s">
        <v>197</v>
      </c>
      <c r="F42" s="138" t="s">
        <v>198</v>
      </c>
    </row>
    <row r="43" spans="3:7" ht="14.25" customHeight="1" x14ac:dyDescent="0.15">
      <c r="C43" s="138" t="s">
        <v>199</v>
      </c>
      <c r="F43" s="138" t="s">
        <v>200</v>
      </c>
    </row>
    <row r="44" spans="3:7" ht="14.25" customHeight="1" x14ac:dyDescent="0.15">
      <c r="C44" s="138" t="s">
        <v>201</v>
      </c>
      <c r="F44" s="138" t="s">
        <v>202</v>
      </c>
    </row>
    <row r="45" spans="3:7" ht="14.25" customHeight="1" x14ac:dyDescent="0.15">
      <c r="C45" s="138" t="s">
        <v>203</v>
      </c>
      <c r="F45" s="138" t="s">
        <v>204</v>
      </c>
    </row>
    <row r="46" spans="3:7" ht="14.25" customHeight="1" x14ac:dyDescent="0.15">
      <c r="F46" s="138" t="s">
        <v>205</v>
      </c>
    </row>
  </sheetData>
  <mergeCells count="4">
    <mergeCell ref="B1:J1"/>
    <mergeCell ref="B2:G2"/>
    <mergeCell ref="B3:H3"/>
    <mergeCell ref="B15:G15"/>
  </mergeCells>
  <dataValidations count="2">
    <dataValidation type="list" allowBlank="1" showInputMessage="1" showErrorMessage="1" sqref="F5:F14" xr:uid="{D3C63BE8-8BEA-4A3C-8325-C0841098FEA4}">
      <formula1>$F$41:$F$46</formula1>
    </dataValidation>
    <dataValidation type="list" allowBlank="1" showInputMessage="1" showErrorMessage="1" sqref="C5:C14" xr:uid="{EB8EC2B9-18E9-4A98-9116-2A02DC0D1FD3}">
      <formula1>$C$41:$C$47</formula1>
    </dataValidation>
  </dataValidations>
  <pageMargins left="0.7" right="0.7" top="0.75" bottom="0.75" header="0.3" footer="0.3"/>
  <pageSetup scale="9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Y43"/>
  <sheetViews>
    <sheetView showGridLines="0" zoomScale="90" zoomScaleNormal="90" zoomScaleSheetLayoutView="50" workbookViewId="0">
      <selection activeCell="E8" sqref="E8"/>
    </sheetView>
  </sheetViews>
  <sheetFormatPr baseColWidth="10" defaultColWidth="9.140625" defaultRowHeight="11.25" x14ac:dyDescent="0.15"/>
  <cols>
    <col min="1" max="1" width="1.7109375" style="77" customWidth="1"/>
    <col min="2" max="2" width="8.85546875" style="126" customWidth="1"/>
    <col min="3" max="3" width="22.28515625" style="126" customWidth="1"/>
    <col min="4" max="4" width="21" style="126" customWidth="1"/>
    <col min="5" max="5" width="60.42578125" style="126" customWidth="1"/>
    <col min="6" max="6" width="40.7109375" style="126" customWidth="1"/>
    <col min="7" max="7" width="35.5703125" style="127" hidden="1" customWidth="1"/>
    <col min="8" max="8" width="23" style="77" customWidth="1"/>
    <col min="9" max="9" width="15.7109375" style="77" customWidth="1"/>
    <col min="10" max="10" width="17.28515625" style="77" hidden="1" customWidth="1"/>
    <col min="11" max="11" width="23" style="77" hidden="1" customWidth="1"/>
    <col min="12" max="15" width="8.28515625" style="77" hidden="1" customWidth="1"/>
    <col min="16" max="16" width="18.7109375" style="77" customWidth="1"/>
    <col min="17" max="17" width="18.7109375" style="216" customWidth="1"/>
    <col min="18" max="18" width="140.85546875" style="77" customWidth="1"/>
    <col min="19" max="19" width="49.140625" style="77" customWidth="1"/>
    <col min="20" max="20" width="29.85546875" style="77" customWidth="1"/>
    <col min="21" max="21" width="22.7109375" style="77" customWidth="1"/>
    <col min="22" max="22" width="17.28515625" style="77" customWidth="1"/>
    <col min="23" max="23" width="25.28515625" style="77" customWidth="1"/>
    <col min="24" max="24" width="27.7109375" style="77" customWidth="1"/>
    <col min="25" max="27" width="12.7109375" style="77" customWidth="1"/>
    <col min="28" max="28" width="11.42578125" style="77"/>
    <col min="29" max="29" width="8" style="77" customWidth="1"/>
    <col min="30" max="30" width="8.28515625" style="77" customWidth="1"/>
    <col min="31" max="31" width="12.42578125" style="77" customWidth="1"/>
    <col min="32" max="16384" width="9.140625" style="77"/>
  </cols>
  <sheetData>
    <row r="1" spans="2:25" ht="33" customHeight="1" x14ac:dyDescent="0.15">
      <c r="B1" s="507" t="s">
        <v>206</v>
      </c>
      <c r="C1" s="507"/>
      <c r="D1" s="507"/>
      <c r="E1" s="507"/>
      <c r="F1" s="507"/>
      <c r="G1" s="507"/>
      <c r="H1" s="507"/>
      <c r="I1" s="507"/>
      <c r="J1" s="507"/>
      <c r="K1" s="507"/>
      <c r="L1" s="507"/>
      <c r="M1" s="507"/>
      <c r="N1" s="507"/>
      <c r="O1" s="507"/>
      <c r="P1" s="507"/>
      <c r="Q1" s="507"/>
      <c r="R1" s="507"/>
      <c r="S1" s="507"/>
      <c r="T1" s="507"/>
      <c r="U1" s="507"/>
      <c r="V1" s="507"/>
      <c r="W1" s="507"/>
      <c r="X1" s="507"/>
      <c r="Y1" s="118"/>
    </row>
    <row r="2" spans="2:25" ht="32.25" customHeight="1" x14ac:dyDescent="0.15">
      <c r="B2" s="515" t="s">
        <v>207</v>
      </c>
      <c r="C2" s="515"/>
      <c r="D2" s="516"/>
      <c r="E2" s="516"/>
      <c r="F2" s="516"/>
      <c r="G2" s="516"/>
      <c r="H2" s="516"/>
      <c r="I2" s="516"/>
      <c r="J2" s="516"/>
      <c r="K2" s="516"/>
      <c r="L2" s="516"/>
      <c r="M2" s="516"/>
      <c r="N2" s="516"/>
      <c r="O2" s="516"/>
      <c r="P2" s="516"/>
      <c r="Q2" s="516"/>
      <c r="R2" s="516"/>
      <c r="S2" s="516"/>
      <c r="T2" s="516"/>
      <c r="U2" s="516"/>
      <c r="V2" s="516"/>
      <c r="W2" s="516"/>
      <c r="X2" s="516"/>
    </row>
    <row r="3" spans="2:25" ht="32.25" customHeight="1" x14ac:dyDescent="0.15">
      <c r="B3" s="520" t="s">
        <v>208</v>
      </c>
      <c r="C3" s="479" t="s">
        <v>209</v>
      </c>
      <c r="D3" s="457" t="s">
        <v>210</v>
      </c>
      <c r="E3" s="457" t="s">
        <v>211</v>
      </c>
      <c r="F3" s="457" t="s">
        <v>212</v>
      </c>
      <c r="G3" s="457" t="s">
        <v>213</v>
      </c>
      <c r="H3" s="457" t="s">
        <v>214</v>
      </c>
      <c r="I3" s="457" t="s">
        <v>215</v>
      </c>
      <c r="J3" s="457" t="s">
        <v>216</v>
      </c>
      <c r="K3" s="457" t="s">
        <v>217</v>
      </c>
      <c r="L3" s="523" t="s">
        <v>218</v>
      </c>
      <c r="M3" s="524"/>
      <c r="N3" s="524"/>
      <c r="O3" s="525"/>
      <c r="P3" s="529" t="s">
        <v>219</v>
      </c>
      <c r="Q3" s="502" t="s">
        <v>220</v>
      </c>
      <c r="R3" s="508" t="s">
        <v>221</v>
      </c>
      <c r="S3" s="509"/>
      <c r="T3" s="509"/>
      <c r="U3" s="509"/>
      <c r="V3" s="509"/>
      <c r="W3" s="509"/>
      <c r="X3" s="510"/>
    </row>
    <row r="4" spans="2:25" ht="50.1" customHeight="1" x14ac:dyDescent="0.15">
      <c r="B4" s="521"/>
      <c r="C4" s="480"/>
      <c r="D4" s="458"/>
      <c r="E4" s="458"/>
      <c r="F4" s="458"/>
      <c r="G4" s="458"/>
      <c r="H4" s="458"/>
      <c r="I4" s="458"/>
      <c r="J4" s="458"/>
      <c r="K4" s="458"/>
      <c r="L4" s="526"/>
      <c r="M4" s="527"/>
      <c r="N4" s="527"/>
      <c r="O4" s="528"/>
      <c r="P4" s="530"/>
      <c r="Q4" s="503"/>
      <c r="R4" s="511" t="s">
        <v>222</v>
      </c>
      <c r="S4" s="513" t="s">
        <v>223</v>
      </c>
      <c r="T4" s="513" t="s">
        <v>224</v>
      </c>
      <c r="U4" s="513" t="s">
        <v>225</v>
      </c>
      <c r="V4" s="517" t="s">
        <v>226</v>
      </c>
      <c r="W4" s="518"/>
      <c r="X4" s="519"/>
    </row>
    <row r="5" spans="2:25" ht="56.1" customHeight="1" x14ac:dyDescent="0.15">
      <c r="B5" s="521"/>
      <c r="C5" s="481"/>
      <c r="D5" s="459"/>
      <c r="E5" s="459"/>
      <c r="F5" s="459"/>
      <c r="G5" s="459"/>
      <c r="H5" s="459"/>
      <c r="I5" s="459"/>
      <c r="J5" s="459"/>
      <c r="K5" s="459"/>
      <c r="L5" s="119" t="s">
        <v>227</v>
      </c>
      <c r="M5" s="119" t="s">
        <v>228</v>
      </c>
      <c r="N5" s="119" t="s">
        <v>229</v>
      </c>
      <c r="O5" s="119" t="s">
        <v>230</v>
      </c>
      <c r="P5" s="531"/>
      <c r="Q5" s="504"/>
      <c r="R5" s="512"/>
      <c r="S5" s="514"/>
      <c r="T5" s="514"/>
      <c r="U5" s="514"/>
      <c r="V5" s="120" t="s">
        <v>231</v>
      </c>
      <c r="W5" s="120" t="s">
        <v>232</v>
      </c>
      <c r="X5" s="121" t="s">
        <v>233</v>
      </c>
    </row>
    <row r="6" spans="2:25" ht="24" customHeight="1" x14ac:dyDescent="0.15">
      <c r="B6" s="521"/>
      <c r="C6" s="190"/>
      <c r="D6" s="150"/>
      <c r="E6" s="150"/>
      <c r="F6" s="150"/>
      <c r="G6" s="151"/>
      <c r="H6" s="151"/>
      <c r="I6" s="150"/>
      <c r="J6" s="152"/>
      <c r="K6" s="150"/>
      <c r="L6" s="150"/>
      <c r="M6" s="150"/>
      <c r="N6" s="150"/>
      <c r="O6" s="150"/>
      <c r="P6" s="153"/>
      <c r="Q6" s="217" t="s">
        <v>234</v>
      </c>
      <c r="R6" s="238"/>
      <c r="S6" s="229"/>
      <c r="T6" s="230"/>
      <c r="U6" s="231"/>
      <c r="V6" s="218"/>
      <c r="W6" s="147"/>
      <c r="X6" s="148"/>
    </row>
    <row r="7" spans="2:25" ht="154.5" customHeight="1" x14ac:dyDescent="0.15">
      <c r="B7" s="521"/>
      <c r="C7" s="488" t="s">
        <v>235</v>
      </c>
      <c r="D7" s="491" t="s">
        <v>236</v>
      </c>
      <c r="E7" s="186" t="s">
        <v>237</v>
      </c>
      <c r="F7" s="186" t="s">
        <v>238</v>
      </c>
      <c r="G7" s="187" t="s">
        <v>239</v>
      </c>
      <c r="H7" s="188" t="s">
        <v>240</v>
      </c>
      <c r="I7" s="189">
        <v>100</v>
      </c>
      <c r="J7" s="172" t="s">
        <v>241</v>
      </c>
      <c r="K7" s="158" t="s">
        <v>242</v>
      </c>
      <c r="L7" s="159" t="s">
        <v>180</v>
      </c>
      <c r="M7" s="159" t="s">
        <v>180</v>
      </c>
      <c r="N7" s="159" t="s">
        <v>180</v>
      </c>
      <c r="O7" s="159" t="s">
        <v>180</v>
      </c>
      <c r="P7" s="149" t="s">
        <v>243</v>
      </c>
      <c r="Q7" s="296">
        <f>155+1</f>
        <v>156</v>
      </c>
      <c r="R7" s="383" t="s">
        <v>244</v>
      </c>
      <c r="S7" s="219" t="s">
        <v>245</v>
      </c>
      <c r="T7" s="228" t="s">
        <v>246</v>
      </c>
      <c r="U7" s="222" t="s">
        <v>247</v>
      </c>
      <c r="V7" s="221" t="s">
        <v>234</v>
      </c>
      <c r="W7" s="221" t="s">
        <v>234</v>
      </c>
      <c r="X7" s="122"/>
    </row>
    <row r="8" spans="2:25" ht="220.5" customHeight="1" x14ac:dyDescent="0.15">
      <c r="B8" s="521"/>
      <c r="C8" s="489"/>
      <c r="D8" s="492"/>
      <c r="E8" s="177" t="s">
        <v>248</v>
      </c>
      <c r="F8" s="177" t="s">
        <v>238</v>
      </c>
      <c r="G8" s="178" t="s">
        <v>249</v>
      </c>
      <c r="H8" s="160" t="s">
        <v>240</v>
      </c>
      <c r="I8" s="180">
        <v>240</v>
      </c>
      <c r="J8" s="173" t="s">
        <v>241</v>
      </c>
      <c r="K8" s="161" t="s">
        <v>250</v>
      </c>
      <c r="L8" s="162" t="s">
        <v>180</v>
      </c>
      <c r="M8" s="162" t="s">
        <v>180</v>
      </c>
      <c r="N8" s="162" t="s">
        <v>180</v>
      </c>
      <c r="O8" s="162" t="s">
        <v>180</v>
      </c>
      <c r="P8" s="149" t="s">
        <v>251</v>
      </c>
      <c r="Q8" s="296">
        <f>358+263+27+8+1</f>
        <v>657</v>
      </c>
      <c r="R8" s="383" t="s">
        <v>1079</v>
      </c>
      <c r="S8" s="219" t="s">
        <v>245</v>
      </c>
      <c r="T8" s="276" t="s">
        <v>1080</v>
      </c>
      <c r="U8" s="223" t="s">
        <v>247</v>
      </c>
      <c r="V8" s="220" t="s">
        <v>234</v>
      </c>
      <c r="W8" s="220" t="s">
        <v>234</v>
      </c>
      <c r="X8" s="124"/>
    </row>
    <row r="9" spans="2:25" ht="104.25" customHeight="1" x14ac:dyDescent="0.15">
      <c r="B9" s="521"/>
      <c r="C9" s="490"/>
      <c r="D9" s="493"/>
      <c r="E9" s="177" t="s">
        <v>252</v>
      </c>
      <c r="F9" s="177" t="s">
        <v>238</v>
      </c>
      <c r="G9" s="178" t="s">
        <v>253</v>
      </c>
      <c r="H9" s="160" t="s">
        <v>240</v>
      </c>
      <c r="I9" s="180">
        <v>5</v>
      </c>
      <c r="J9" s="173" t="s">
        <v>254</v>
      </c>
      <c r="K9" s="161" t="s">
        <v>255</v>
      </c>
      <c r="L9" s="162" t="s">
        <v>180</v>
      </c>
      <c r="M9" s="162" t="s">
        <v>180</v>
      </c>
      <c r="N9" s="162" t="s">
        <v>180</v>
      </c>
      <c r="O9" s="162" t="s">
        <v>180</v>
      </c>
      <c r="P9" s="149" t="s">
        <v>256</v>
      </c>
      <c r="Q9" s="296">
        <f>5+10</f>
        <v>15</v>
      </c>
      <c r="R9" s="289" t="s">
        <v>257</v>
      </c>
      <c r="S9" s="219" t="s">
        <v>258</v>
      </c>
      <c r="T9" s="235" t="s">
        <v>259</v>
      </c>
      <c r="U9" s="236" t="s">
        <v>247</v>
      </c>
      <c r="V9" s="224" t="s">
        <v>260</v>
      </c>
      <c r="W9" s="220" t="s">
        <v>234</v>
      </c>
      <c r="X9" s="124"/>
    </row>
    <row r="10" spans="2:25" ht="408.95" customHeight="1" x14ac:dyDescent="0.15">
      <c r="B10" s="521"/>
      <c r="C10" s="494" t="s">
        <v>261</v>
      </c>
      <c r="D10" s="495" t="s">
        <v>262</v>
      </c>
      <c r="E10" s="177" t="s">
        <v>263</v>
      </c>
      <c r="F10" s="177" t="s">
        <v>264</v>
      </c>
      <c r="G10" s="181" t="s">
        <v>265</v>
      </c>
      <c r="H10" s="182" t="s">
        <v>266</v>
      </c>
      <c r="I10" s="180">
        <v>5</v>
      </c>
      <c r="J10" s="174" t="s">
        <v>267</v>
      </c>
      <c r="K10" s="163" t="s">
        <v>268</v>
      </c>
      <c r="L10" s="164" t="s">
        <v>180</v>
      </c>
      <c r="M10" s="164" t="s">
        <v>180</v>
      </c>
      <c r="N10" s="164" t="s">
        <v>180</v>
      </c>
      <c r="O10" s="164" t="s">
        <v>180</v>
      </c>
      <c r="P10" s="123" t="s">
        <v>269</v>
      </c>
      <c r="Q10" s="296">
        <f>6+5</f>
        <v>11</v>
      </c>
      <c r="R10" s="415" t="s">
        <v>270</v>
      </c>
      <c r="S10" s="234" t="s">
        <v>245</v>
      </c>
      <c r="T10" s="233" t="s">
        <v>271</v>
      </c>
      <c r="U10" s="223" t="s">
        <v>247</v>
      </c>
      <c r="V10" s="220" t="s">
        <v>234</v>
      </c>
      <c r="W10" s="220" t="s">
        <v>234</v>
      </c>
      <c r="X10" s="124"/>
    </row>
    <row r="11" spans="2:25" ht="250.5" customHeight="1" x14ac:dyDescent="0.15">
      <c r="B11" s="521"/>
      <c r="C11" s="489"/>
      <c r="D11" s="492"/>
      <c r="E11" s="177" t="s">
        <v>272</v>
      </c>
      <c r="F11" s="177" t="s">
        <v>264</v>
      </c>
      <c r="G11" s="178" t="s">
        <v>273</v>
      </c>
      <c r="H11" s="160" t="s">
        <v>240</v>
      </c>
      <c r="I11" s="179">
        <v>2</v>
      </c>
      <c r="J11" s="173" t="s">
        <v>274</v>
      </c>
      <c r="K11" s="161" t="s">
        <v>275</v>
      </c>
      <c r="L11" s="162" t="s">
        <v>180</v>
      </c>
      <c r="M11" s="162" t="s">
        <v>180</v>
      </c>
      <c r="N11" s="162" t="s">
        <v>180</v>
      </c>
      <c r="O11" s="162" t="s">
        <v>180</v>
      </c>
      <c r="P11" s="123" t="s">
        <v>276</v>
      </c>
      <c r="Q11" s="296">
        <v>6</v>
      </c>
      <c r="R11" s="289" t="s">
        <v>1081</v>
      </c>
      <c r="S11" s="234" t="s">
        <v>245</v>
      </c>
      <c r="T11" s="275" t="s">
        <v>1082</v>
      </c>
      <c r="U11" s="237" t="s">
        <v>247</v>
      </c>
      <c r="V11" s="220" t="s">
        <v>234</v>
      </c>
      <c r="W11" s="220" t="s">
        <v>234</v>
      </c>
      <c r="X11" s="124"/>
    </row>
    <row r="12" spans="2:25" ht="162.75" customHeight="1" x14ac:dyDescent="0.15">
      <c r="B12" s="521"/>
      <c r="C12" s="490"/>
      <c r="D12" s="493"/>
      <c r="E12" s="177" t="s">
        <v>278</v>
      </c>
      <c r="F12" s="177" t="s">
        <v>264</v>
      </c>
      <c r="G12" s="178" t="s">
        <v>273</v>
      </c>
      <c r="H12" s="160" t="s">
        <v>240</v>
      </c>
      <c r="I12" s="179" t="s">
        <v>43</v>
      </c>
      <c r="J12" s="173" t="s">
        <v>279</v>
      </c>
      <c r="K12" s="161" t="s">
        <v>280</v>
      </c>
      <c r="L12" s="162" t="s">
        <v>180</v>
      </c>
      <c r="M12" s="162" t="s">
        <v>180</v>
      </c>
      <c r="N12" s="162" t="s">
        <v>180</v>
      </c>
      <c r="O12" s="162" t="s">
        <v>180</v>
      </c>
      <c r="P12" s="123" t="s">
        <v>281</v>
      </c>
      <c r="Q12" s="296">
        <v>4</v>
      </c>
      <c r="R12" s="295" t="s">
        <v>1083</v>
      </c>
      <c r="S12" s="234" t="s">
        <v>245</v>
      </c>
      <c r="T12" s="275" t="s">
        <v>282</v>
      </c>
      <c r="U12" s="237" t="s">
        <v>247</v>
      </c>
      <c r="V12" s="220" t="s">
        <v>234</v>
      </c>
      <c r="W12" s="220" t="s">
        <v>234</v>
      </c>
      <c r="X12" s="124"/>
    </row>
    <row r="13" spans="2:25" ht="409.5" customHeight="1" x14ac:dyDescent="0.15">
      <c r="B13" s="521"/>
      <c r="C13" s="494" t="s">
        <v>283</v>
      </c>
      <c r="D13" s="495" t="s">
        <v>284</v>
      </c>
      <c r="E13" s="177" t="s">
        <v>285</v>
      </c>
      <c r="F13" s="177" t="s">
        <v>238</v>
      </c>
      <c r="G13" s="178" t="s">
        <v>273</v>
      </c>
      <c r="H13" s="160" t="s">
        <v>240</v>
      </c>
      <c r="I13" s="179">
        <v>20</v>
      </c>
      <c r="J13" s="173" t="s">
        <v>241</v>
      </c>
      <c r="K13" s="161" t="s">
        <v>286</v>
      </c>
      <c r="L13" s="162" t="s">
        <v>180</v>
      </c>
      <c r="M13" s="162" t="s">
        <v>180</v>
      </c>
      <c r="N13" s="162" t="s">
        <v>180</v>
      </c>
      <c r="O13" s="162" t="s">
        <v>180</v>
      </c>
      <c r="P13" s="123" t="s">
        <v>287</v>
      </c>
      <c r="Q13" s="296">
        <f>6+2+1+4+13+6+5+1+26+2+1+2+2+2+27+3+3+4+24+2</f>
        <v>136</v>
      </c>
      <c r="R13" s="412" t="s">
        <v>288</v>
      </c>
      <c r="S13" s="234" t="s">
        <v>245</v>
      </c>
      <c r="T13" s="275" t="s">
        <v>1084</v>
      </c>
      <c r="U13" s="220" t="s">
        <v>247</v>
      </c>
      <c r="V13" s="222" t="s">
        <v>234</v>
      </c>
      <c r="W13" s="220" t="s">
        <v>234</v>
      </c>
      <c r="X13" s="124"/>
    </row>
    <row r="14" spans="2:25" ht="46.15" customHeight="1" x14ac:dyDescent="0.15">
      <c r="B14" s="521"/>
      <c r="C14" s="490"/>
      <c r="D14" s="493"/>
      <c r="E14" s="177" t="s">
        <v>289</v>
      </c>
      <c r="F14" s="177" t="s">
        <v>238</v>
      </c>
      <c r="G14" s="178" t="s">
        <v>249</v>
      </c>
      <c r="H14" s="183" t="s">
        <v>240</v>
      </c>
      <c r="I14" s="184">
        <v>1</v>
      </c>
      <c r="J14" s="173" t="s">
        <v>290</v>
      </c>
      <c r="K14" s="161" t="s">
        <v>291</v>
      </c>
      <c r="L14" s="162"/>
      <c r="M14" s="162"/>
      <c r="N14" s="162" t="s">
        <v>180</v>
      </c>
      <c r="O14" s="162" t="s">
        <v>180</v>
      </c>
      <c r="P14" s="123" t="s">
        <v>292</v>
      </c>
      <c r="Q14" s="296">
        <v>15</v>
      </c>
      <c r="R14" s="240" t="s">
        <v>293</v>
      </c>
      <c r="S14" s="219" t="s">
        <v>294</v>
      </c>
      <c r="T14" s="233" t="s">
        <v>277</v>
      </c>
      <c r="U14" s="225" t="s">
        <v>295</v>
      </c>
      <c r="V14" s="226" t="s">
        <v>296</v>
      </c>
      <c r="W14" s="220" t="s">
        <v>234</v>
      </c>
      <c r="X14" s="124"/>
    </row>
    <row r="15" spans="2:25" ht="180" customHeight="1" x14ac:dyDescent="0.15">
      <c r="B15" s="521"/>
      <c r="C15" s="494" t="s">
        <v>297</v>
      </c>
      <c r="D15" s="495" t="s">
        <v>298</v>
      </c>
      <c r="E15" s="185" t="s">
        <v>299</v>
      </c>
      <c r="F15" s="185" t="s">
        <v>300</v>
      </c>
      <c r="G15" s="178" t="s">
        <v>301</v>
      </c>
      <c r="H15" s="183" t="s">
        <v>266</v>
      </c>
      <c r="I15" s="184">
        <v>4</v>
      </c>
      <c r="J15" s="173" t="s">
        <v>302</v>
      </c>
      <c r="K15" s="161" t="s">
        <v>303</v>
      </c>
      <c r="L15" s="162"/>
      <c r="M15" s="162" t="s">
        <v>180</v>
      </c>
      <c r="N15" s="162" t="s">
        <v>180</v>
      </c>
      <c r="O15" s="162" t="s">
        <v>180</v>
      </c>
      <c r="P15" s="123" t="s">
        <v>304</v>
      </c>
      <c r="Q15" s="296">
        <f>7+1</f>
        <v>8</v>
      </c>
      <c r="R15" s="262" t="s">
        <v>305</v>
      </c>
      <c r="S15" s="219" t="s">
        <v>306</v>
      </c>
      <c r="T15" s="418" t="s">
        <v>1085</v>
      </c>
      <c r="U15" s="220" t="s">
        <v>247</v>
      </c>
      <c r="V15" s="220" t="s">
        <v>234</v>
      </c>
      <c r="W15" s="220" t="s">
        <v>234</v>
      </c>
      <c r="X15" s="124"/>
    </row>
    <row r="16" spans="2:25" ht="248.25" customHeight="1" x14ac:dyDescent="0.15">
      <c r="B16" s="521"/>
      <c r="C16" s="489"/>
      <c r="D16" s="492"/>
      <c r="E16" s="177" t="s">
        <v>307</v>
      </c>
      <c r="F16" s="177" t="s">
        <v>300</v>
      </c>
      <c r="G16" s="178" t="s">
        <v>301</v>
      </c>
      <c r="H16" s="160" t="s">
        <v>266</v>
      </c>
      <c r="I16" s="179">
        <v>2</v>
      </c>
      <c r="J16" s="173" t="s">
        <v>308</v>
      </c>
      <c r="K16" s="161" t="s">
        <v>309</v>
      </c>
      <c r="L16" s="165"/>
      <c r="M16" s="162" t="s">
        <v>180</v>
      </c>
      <c r="N16" s="162" t="s">
        <v>180</v>
      </c>
      <c r="O16" s="162" t="s">
        <v>180</v>
      </c>
      <c r="P16" s="123" t="s">
        <v>310</v>
      </c>
      <c r="Q16" s="296">
        <f>5+5</f>
        <v>10</v>
      </c>
      <c r="R16" s="295" t="s">
        <v>311</v>
      </c>
      <c r="S16" s="219" t="s">
        <v>306</v>
      </c>
      <c r="T16" s="232" t="s">
        <v>312</v>
      </c>
      <c r="U16" s="220" t="s">
        <v>247</v>
      </c>
      <c r="V16" s="220" t="s">
        <v>234</v>
      </c>
      <c r="W16" s="220" t="s">
        <v>234</v>
      </c>
      <c r="X16" s="124"/>
    </row>
    <row r="17" spans="2:24" ht="46.15" customHeight="1" x14ac:dyDescent="0.15">
      <c r="B17" s="521"/>
      <c r="C17" s="489"/>
      <c r="D17" s="492"/>
      <c r="E17" s="177" t="s">
        <v>313</v>
      </c>
      <c r="F17" s="177" t="s">
        <v>300</v>
      </c>
      <c r="G17" s="178" t="s">
        <v>301</v>
      </c>
      <c r="H17" s="160" t="s">
        <v>266</v>
      </c>
      <c r="I17" s="179">
        <v>2</v>
      </c>
      <c r="J17" s="173" t="s">
        <v>314</v>
      </c>
      <c r="K17" s="161" t="s">
        <v>315</v>
      </c>
      <c r="L17" s="165"/>
      <c r="M17" s="162" t="s">
        <v>180</v>
      </c>
      <c r="N17" s="162" t="s">
        <v>180</v>
      </c>
      <c r="O17" s="162" t="s">
        <v>180</v>
      </c>
      <c r="P17" s="123" t="s">
        <v>316</v>
      </c>
      <c r="Q17" s="296">
        <v>1</v>
      </c>
      <c r="R17" s="262" t="s">
        <v>1072</v>
      </c>
      <c r="S17" s="219" t="s">
        <v>324</v>
      </c>
      <c r="T17" s="232" t="s">
        <v>1071</v>
      </c>
      <c r="U17" s="220" t="s">
        <v>247</v>
      </c>
      <c r="V17" s="220" t="s">
        <v>234</v>
      </c>
      <c r="W17" s="220" t="s">
        <v>234</v>
      </c>
      <c r="X17" s="124"/>
    </row>
    <row r="18" spans="2:24" ht="46.15" customHeight="1" x14ac:dyDescent="0.15">
      <c r="B18" s="521"/>
      <c r="C18" s="489"/>
      <c r="D18" s="492"/>
      <c r="E18" s="177" t="s">
        <v>317</v>
      </c>
      <c r="F18" s="177" t="s">
        <v>300</v>
      </c>
      <c r="G18" s="178" t="s">
        <v>249</v>
      </c>
      <c r="H18" s="160" t="s">
        <v>266</v>
      </c>
      <c r="I18" s="179">
        <v>1</v>
      </c>
      <c r="J18" s="173" t="s">
        <v>318</v>
      </c>
      <c r="K18" s="161" t="s">
        <v>319</v>
      </c>
      <c r="L18" s="165"/>
      <c r="M18" s="165"/>
      <c r="N18" s="162" t="s">
        <v>180</v>
      </c>
      <c r="O18" s="162" t="s">
        <v>180</v>
      </c>
      <c r="P18" s="123" t="s">
        <v>320</v>
      </c>
      <c r="Q18" s="296" t="s">
        <v>234</v>
      </c>
      <c r="R18" s="239"/>
      <c r="S18" s="219" t="s">
        <v>234</v>
      </c>
      <c r="T18" s="222" t="s">
        <v>234</v>
      </c>
      <c r="U18" s="222" t="s">
        <v>234</v>
      </c>
      <c r="V18" s="220" t="s">
        <v>234</v>
      </c>
      <c r="W18" s="220" t="s">
        <v>234</v>
      </c>
      <c r="X18" s="124"/>
    </row>
    <row r="19" spans="2:24" ht="139.5" customHeight="1" x14ac:dyDescent="0.15">
      <c r="B19" s="522"/>
      <c r="C19" s="490"/>
      <c r="D19" s="493"/>
      <c r="E19" s="177" t="s">
        <v>321</v>
      </c>
      <c r="F19" s="177" t="s">
        <v>300</v>
      </c>
      <c r="G19" s="178" t="s">
        <v>249</v>
      </c>
      <c r="H19" s="160" t="s">
        <v>266</v>
      </c>
      <c r="I19" s="179">
        <v>20</v>
      </c>
      <c r="J19" s="173" t="s">
        <v>267</v>
      </c>
      <c r="K19" s="161" t="s">
        <v>322</v>
      </c>
      <c r="L19" s="162" t="s">
        <v>180</v>
      </c>
      <c r="M19" s="165"/>
      <c r="N19" s="165"/>
      <c r="O19" s="165"/>
      <c r="P19" s="123" t="s">
        <v>323</v>
      </c>
      <c r="Q19" s="296">
        <f>32+1+3+2+2</f>
        <v>40</v>
      </c>
      <c r="R19" s="289" t="s">
        <v>1077</v>
      </c>
      <c r="S19" s="234" t="s">
        <v>324</v>
      </c>
      <c r="T19" s="417" t="s">
        <v>1078</v>
      </c>
      <c r="U19" s="223" t="s">
        <v>247</v>
      </c>
      <c r="V19" s="220" t="s">
        <v>234</v>
      </c>
      <c r="W19" s="220" t="s">
        <v>234</v>
      </c>
      <c r="X19" s="124"/>
    </row>
    <row r="20" spans="2:24" ht="253.5" customHeight="1" x14ac:dyDescent="0.15">
      <c r="B20" s="469" t="s">
        <v>325</v>
      </c>
      <c r="C20" s="472" t="s">
        <v>326</v>
      </c>
      <c r="D20" s="454" t="s">
        <v>327</v>
      </c>
      <c r="E20" s="474"/>
      <c r="F20" s="460" t="s">
        <v>328</v>
      </c>
      <c r="G20" s="461"/>
      <c r="H20" s="462"/>
      <c r="I20" s="166">
        <v>3</v>
      </c>
      <c r="J20" s="175" t="s">
        <v>329</v>
      </c>
      <c r="K20" s="167" t="s">
        <v>330</v>
      </c>
      <c r="L20" s="166" t="s">
        <v>331</v>
      </c>
      <c r="M20" s="166" t="s">
        <v>331</v>
      </c>
      <c r="N20" s="166" t="s">
        <v>331</v>
      </c>
      <c r="O20" s="166" t="s">
        <v>331</v>
      </c>
      <c r="P20" s="123" t="s">
        <v>332</v>
      </c>
      <c r="Q20" s="296">
        <v>3</v>
      </c>
      <c r="R20" s="295" t="s">
        <v>333</v>
      </c>
      <c r="S20" s="219" t="s">
        <v>324</v>
      </c>
      <c r="T20" s="228" t="s">
        <v>334</v>
      </c>
      <c r="U20" s="220" t="s">
        <v>247</v>
      </c>
      <c r="V20" s="220" t="s">
        <v>234</v>
      </c>
      <c r="W20" s="220" t="s">
        <v>234</v>
      </c>
      <c r="X20" s="124"/>
    </row>
    <row r="21" spans="2:24" ht="250.5" customHeight="1" x14ac:dyDescent="0.15">
      <c r="B21" s="470"/>
      <c r="C21" s="473"/>
      <c r="D21" s="454" t="s">
        <v>335</v>
      </c>
      <c r="E21" s="474"/>
      <c r="F21" s="460" t="s">
        <v>336</v>
      </c>
      <c r="G21" s="461"/>
      <c r="H21" s="462"/>
      <c r="I21" s="166">
        <v>3</v>
      </c>
      <c r="J21" s="175" t="s">
        <v>329</v>
      </c>
      <c r="K21" s="167" t="s">
        <v>330</v>
      </c>
      <c r="L21" s="166" t="s">
        <v>331</v>
      </c>
      <c r="M21" s="166" t="s">
        <v>331</v>
      </c>
      <c r="N21" s="166" t="s">
        <v>331</v>
      </c>
      <c r="O21" s="166" t="s">
        <v>331</v>
      </c>
      <c r="P21" s="123" t="s">
        <v>337</v>
      </c>
      <c r="Q21" s="296">
        <v>4</v>
      </c>
      <c r="R21" s="262" t="s">
        <v>338</v>
      </c>
      <c r="S21" s="219" t="s">
        <v>324</v>
      </c>
      <c r="T21" s="232" t="s">
        <v>1086</v>
      </c>
      <c r="U21" s="220" t="s">
        <v>234</v>
      </c>
      <c r="V21" s="220" t="s">
        <v>234</v>
      </c>
      <c r="W21" s="220" t="s">
        <v>234</v>
      </c>
      <c r="X21" s="124"/>
    </row>
    <row r="22" spans="2:24" ht="178.5" customHeight="1" x14ac:dyDescent="0.15">
      <c r="B22" s="470"/>
      <c r="C22" s="475" t="s">
        <v>339</v>
      </c>
      <c r="D22" s="476" t="s">
        <v>340</v>
      </c>
      <c r="E22" s="450"/>
      <c r="F22" s="460" t="s">
        <v>341</v>
      </c>
      <c r="G22" s="461"/>
      <c r="H22" s="462"/>
      <c r="I22" s="166">
        <v>14</v>
      </c>
      <c r="J22" s="175" t="s">
        <v>329</v>
      </c>
      <c r="K22" s="167" t="s">
        <v>330</v>
      </c>
      <c r="L22" s="166" t="s">
        <v>331</v>
      </c>
      <c r="M22" s="166" t="s">
        <v>331</v>
      </c>
      <c r="N22" s="166" t="s">
        <v>331</v>
      </c>
      <c r="O22" s="166" t="s">
        <v>331</v>
      </c>
      <c r="P22" s="123" t="s">
        <v>342</v>
      </c>
      <c r="Q22" s="296">
        <f>472+264+16</f>
        <v>752</v>
      </c>
      <c r="R22" s="289" t="s">
        <v>343</v>
      </c>
      <c r="S22" s="215" t="s">
        <v>324</v>
      </c>
      <c r="T22" s="233" t="s">
        <v>344</v>
      </c>
      <c r="U22" s="220" t="s">
        <v>247</v>
      </c>
      <c r="V22" s="220" t="s">
        <v>234</v>
      </c>
      <c r="W22" s="220" t="s">
        <v>234</v>
      </c>
      <c r="X22" s="124"/>
    </row>
    <row r="23" spans="2:24" ht="170.25" customHeight="1" x14ac:dyDescent="0.15">
      <c r="B23" s="470"/>
      <c r="C23" s="473"/>
      <c r="D23" s="477"/>
      <c r="E23" s="478"/>
      <c r="F23" s="460" t="s">
        <v>345</v>
      </c>
      <c r="G23" s="461"/>
      <c r="H23" s="462"/>
      <c r="I23" s="166">
        <v>13</v>
      </c>
      <c r="J23" s="175" t="s">
        <v>329</v>
      </c>
      <c r="K23" s="167" t="s">
        <v>330</v>
      </c>
      <c r="L23" s="166" t="s">
        <v>331</v>
      </c>
      <c r="M23" s="166" t="s">
        <v>331</v>
      </c>
      <c r="N23" s="166" t="s">
        <v>331</v>
      </c>
      <c r="O23" s="166" t="s">
        <v>331</v>
      </c>
      <c r="P23" s="123" t="s">
        <v>346</v>
      </c>
      <c r="Q23" s="296">
        <f>40+2+1+1+3+1+3</f>
        <v>51</v>
      </c>
      <c r="R23" s="289" t="s">
        <v>347</v>
      </c>
      <c r="S23" s="215" t="s">
        <v>324</v>
      </c>
      <c r="T23" s="381" t="s">
        <v>1087</v>
      </c>
      <c r="U23" s="220" t="s">
        <v>247</v>
      </c>
      <c r="V23" s="220" t="s">
        <v>234</v>
      </c>
      <c r="W23" s="220" t="s">
        <v>234</v>
      </c>
      <c r="X23" s="124"/>
    </row>
    <row r="24" spans="2:24" ht="192" customHeight="1" x14ac:dyDescent="0.15">
      <c r="B24" s="470"/>
      <c r="C24" s="170" t="s">
        <v>348</v>
      </c>
      <c r="D24" s="454" t="s">
        <v>349</v>
      </c>
      <c r="E24" s="474"/>
      <c r="F24" s="460" t="s">
        <v>350</v>
      </c>
      <c r="G24" s="461"/>
      <c r="H24" s="462"/>
      <c r="I24" s="166">
        <v>2</v>
      </c>
      <c r="J24" s="175" t="s">
        <v>329</v>
      </c>
      <c r="K24" s="167" t="s">
        <v>330</v>
      </c>
      <c r="L24" s="166" t="s">
        <v>331</v>
      </c>
      <c r="M24" s="166" t="s">
        <v>331</v>
      </c>
      <c r="N24" s="166" t="s">
        <v>331</v>
      </c>
      <c r="O24" s="166" t="s">
        <v>331</v>
      </c>
      <c r="P24" s="123" t="s">
        <v>351</v>
      </c>
      <c r="Q24" s="296">
        <v>1</v>
      </c>
      <c r="R24" s="329" t="s">
        <v>352</v>
      </c>
      <c r="S24" s="328" t="s">
        <v>324</v>
      </c>
      <c r="T24" s="232" t="s">
        <v>353</v>
      </c>
      <c r="U24" s="220" t="s">
        <v>247</v>
      </c>
      <c r="V24" s="220" t="s">
        <v>234</v>
      </c>
      <c r="W24" s="220" t="s">
        <v>234</v>
      </c>
      <c r="X24" s="124"/>
    </row>
    <row r="25" spans="2:24" ht="42.6" customHeight="1" thickBot="1" x14ac:dyDescent="0.2">
      <c r="B25" s="471"/>
      <c r="C25" s="171" t="s">
        <v>354</v>
      </c>
      <c r="D25" s="455" t="s">
        <v>355</v>
      </c>
      <c r="E25" s="465"/>
      <c r="F25" s="466" t="s">
        <v>356</v>
      </c>
      <c r="G25" s="467"/>
      <c r="H25" s="468"/>
      <c r="I25" s="168">
        <v>2</v>
      </c>
      <c r="J25" s="176" t="s">
        <v>329</v>
      </c>
      <c r="K25" s="169" t="s">
        <v>330</v>
      </c>
      <c r="L25" s="168" t="s">
        <v>331</v>
      </c>
      <c r="M25" s="168" t="s">
        <v>331</v>
      </c>
      <c r="N25" s="168" t="s">
        <v>331</v>
      </c>
      <c r="O25" s="168" t="s">
        <v>331</v>
      </c>
      <c r="P25" s="125" t="s">
        <v>357</v>
      </c>
      <c r="Q25" s="297">
        <f>20+8+11</f>
        <v>39</v>
      </c>
      <c r="R25" s="244" t="s">
        <v>358</v>
      </c>
      <c r="S25" s="215" t="s">
        <v>324</v>
      </c>
      <c r="T25" s="263" t="s">
        <v>277</v>
      </c>
      <c r="U25" s="227" t="s">
        <v>234</v>
      </c>
      <c r="V25" s="227" t="s">
        <v>234</v>
      </c>
      <c r="W25" s="227" t="s">
        <v>234</v>
      </c>
      <c r="X25" s="154"/>
    </row>
    <row r="26" spans="2:24" ht="21" customHeight="1" x14ac:dyDescent="0.15">
      <c r="I26" s="260">
        <f>SUM(I7:I25)</f>
        <v>439</v>
      </c>
      <c r="Q26" s="213"/>
    </row>
    <row r="27" spans="2:24" x14ac:dyDescent="0.15">
      <c r="Q27" s="213"/>
    </row>
    <row r="28" spans="2:24" ht="24.4" customHeight="1" x14ac:dyDescent="0.15">
      <c r="B28" s="496" t="s">
        <v>359</v>
      </c>
      <c r="C28" s="497"/>
      <c r="D28" s="497"/>
      <c r="E28" s="497"/>
      <c r="F28" s="497"/>
      <c r="G28" s="497"/>
      <c r="H28" s="497"/>
      <c r="I28" s="497"/>
      <c r="J28" s="497"/>
      <c r="K28" s="497"/>
      <c r="L28" s="497"/>
      <c r="M28" s="497"/>
      <c r="N28" s="497"/>
      <c r="O28" s="497"/>
      <c r="P28" s="498"/>
      <c r="Q28" s="505" t="s">
        <v>234</v>
      </c>
      <c r="R28" s="484" t="s">
        <v>222</v>
      </c>
      <c r="S28" s="486" t="s">
        <v>223</v>
      </c>
      <c r="T28" s="486" t="s">
        <v>224</v>
      </c>
      <c r="U28" s="482" t="s">
        <v>360</v>
      </c>
      <c r="V28" s="127"/>
      <c r="W28" s="127"/>
      <c r="X28" s="127"/>
    </row>
    <row r="29" spans="2:24" ht="28.5" customHeight="1" thickBot="1" x14ac:dyDescent="0.2">
      <c r="B29" s="499"/>
      <c r="C29" s="500"/>
      <c r="D29" s="500"/>
      <c r="E29" s="500"/>
      <c r="F29" s="500"/>
      <c r="G29" s="500"/>
      <c r="H29" s="500"/>
      <c r="I29" s="500"/>
      <c r="J29" s="500"/>
      <c r="K29" s="500"/>
      <c r="L29" s="500"/>
      <c r="M29" s="500"/>
      <c r="N29" s="500"/>
      <c r="O29" s="500"/>
      <c r="P29" s="501"/>
      <c r="Q29" s="506"/>
      <c r="R29" s="485"/>
      <c r="S29" s="487"/>
      <c r="T29" s="487"/>
      <c r="U29" s="483"/>
      <c r="V29" s="127"/>
      <c r="W29" s="127"/>
      <c r="X29" s="127"/>
    </row>
    <row r="30" spans="2:24" ht="103.5" customHeight="1" x14ac:dyDescent="0.15">
      <c r="B30" s="463" t="s">
        <v>361</v>
      </c>
      <c r="C30" s="464"/>
      <c r="D30" s="464"/>
      <c r="E30" s="464"/>
      <c r="F30" s="464"/>
      <c r="G30" s="464"/>
      <c r="H30" s="464"/>
      <c r="I30" s="464"/>
      <c r="J30" s="464"/>
      <c r="K30" s="464"/>
      <c r="L30" s="464"/>
      <c r="M30" s="464"/>
      <c r="N30" s="464"/>
      <c r="O30" s="464"/>
      <c r="P30" s="464"/>
      <c r="Q30" s="325" t="s">
        <v>234</v>
      </c>
      <c r="R30" s="277" t="s">
        <v>362</v>
      </c>
      <c r="S30" s="282" t="s">
        <v>363</v>
      </c>
      <c r="T30" s="265" t="s">
        <v>334</v>
      </c>
      <c r="U30" s="264" t="s">
        <v>295</v>
      </c>
      <c r="V30" s="127"/>
      <c r="W30" s="127"/>
      <c r="X30" s="127"/>
    </row>
    <row r="31" spans="2:24" ht="70.5" customHeight="1" x14ac:dyDescent="0.15">
      <c r="B31" s="446" t="s">
        <v>364</v>
      </c>
      <c r="C31" s="447"/>
      <c r="D31" s="447"/>
      <c r="E31" s="447"/>
      <c r="F31" s="447"/>
      <c r="G31" s="447"/>
      <c r="H31" s="447"/>
      <c r="I31" s="447"/>
      <c r="J31" s="447"/>
      <c r="K31" s="447"/>
      <c r="L31" s="447"/>
      <c r="M31" s="447"/>
      <c r="N31" s="447"/>
      <c r="O31" s="447"/>
      <c r="P31" s="447"/>
      <c r="Q31" s="326" t="s">
        <v>234</v>
      </c>
      <c r="R31" s="292" t="s">
        <v>365</v>
      </c>
      <c r="S31" s="282" t="s">
        <v>363</v>
      </c>
      <c r="T31" s="382" t="s">
        <v>277</v>
      </c>
      <c r="U31" s="130"/>
      <c r="V31" s="127"/>
      <c r="W31" s="127"/>
      <c r="X31" s="127"/>
    </row>
    <row r="32" spans="2:24" ht="70.5" customHeight="1" x14ac:dyDescent="0.15">
      <c r="B32" s="446" t="s">
        <v>366</v>
      </c>
      <c r="C32" s="447"/>
      <c r="D32" s="447"/>
      <c r="E32" s="447"/>
      <c r="F32" s="447"/>
      <c r="G32" s="447"/>
      <c r="H32" s="447"/>
      <c r="I32" s="447"/>
      <c r="J32" s="447"/>
      <c r="K32" s="447"/>
      <c r="L32" s="447"/>
      <c r="M32" s="447"/>
      <c r="N32" s="447"/>
      <c r="O32" s="447"/>
      <c r="P32" s="447"/>
      <c r="Q32" s="326" t="s">
        <v>234</v>
      </c>
      <c r="R32" s="278" t="s">
        <v>367</v>
      </c>
      <c r="S32" s="282" t="s">
        <v>363</v>
      </c>
      <c r="T32" s="324" t="s">
        <v>1088</v>
      </c>
      <c r="U32" s="291" t="s">
        <v>247</v>
      </c>
      <c r="V32" s="127"/>
      <c r="W32" s="127"/>
      <c r="X32" s="127"/>
    </row>
    <row r="33" spans="2:24" ht="139.5" customHeight="1" x14ac:dyDescent="0.15">
      <c r="B33" s="446" t="s">
        <v>368</v>
      </c>
      <c r="C33" s="447"/>
      <c r="D33" s="447"/>
      <c r="E33" s="447"/>
      <c r="F33" s="447"/>
      <c r="G33" s="447"/>
      <c r="H33" s="447"/>
      <c r="I33" s="447"/>
      <c r="J33" s="447"/>
      <c r="K33" s="447"/>
      <c r="L33" s="447"/>
      <c r="M33" s="447"/>
      <c r="N33" s="447"/>
      <c r="O33" s="447"/>
      <c r="P33" s="447"/>
      <c r="Q33" s="326" t="s">
        <v>234</v>
      </c>
      <c r="R33" s="416" t="s">
        <v>369</v>
      </c>
      <c r="S33" s="282" t="s">
        <v>363</v>
      </c>
      <c r="T33" s="290" t="s">
        <v>370</v>
      </c>
      <c r="U33" s="291" t="s">
        <v>247</v>
      </c>
      <c r="V33" s="127"/>
      <c r="W33" s="127"/>
      <c r="X33" s="127"/>
    </row>
    <row r="34" spans="2:24" ht="165" customHeight="1" x14ac:dyDescent="0.15">
      <c r="B34" s="446" t="s">
        <v>371</v>
      </c>
      <c r="C34" s="447"/>
      <c r="D34" s="447"/>
      <c r="E34" s="447"/>
      <c r="F34" s="447"/>
      <c r="G34" s="447"/>
      <c r="H34" s="447"/>
      <c r="I34" s="447"/>
      <c r="J34" s="447"/>
      <c r="K34" s="447"/>
      <c r="L34" s="447"/>
      <c r="M34" s="447"/>
      <c r="N34" s="447"/>
      <c r="O34" s="447"/>
      <c r="P34" s="447"/>
      <c r="Q34" s="326" t="s">
        <v>43</v>
      </c>
      <c r="R34" s="416" t="s">
        <v>372</v>
      </c>
      <c r="S34" s="282" t="s">
        <v>363</v>
      </c>
      <c r="T34" s="290" t="s">
        <v>370</v>
      </c>
      <c r="U34" s="291" t="s">
        <v>247</v>
      </c>
      <c r="V34" s="127"/>
      <c r="W34" s="127"/>
      <c r="X34" s="127"/>
    </row>
    <row r="35" spans="2:24" ht="70.5" customHeight="1" x14ac:dyDescent="0.15">
      <c r="B35" s="446" t="s">
        <v>373</v>
      </c>
      <c r="C35" s="447"/>
      <c r="D35" s="447"/>
      <c r="E35" s="447"/>
      <c r="F35" s="447"/>
      <c r="G35" s="447"/>
      <c r="H35" s="447"/>
      <c r="I35" s="447"/>
      <c r="J35" s="447"/>
      <c r="K35" s="447"/>
      <c r="L35" s="447"/>
      <c r="M35" s="447"/>
      <c r="N35" s="447"/>
      <c r="O35" s="447"/>
      <c r="P35" s="447"/>
      <c r="Q35" s="326" t="s">
        <v>234</v>
      </c>
      <c r="R35" s="279"/>
      <c r="S35" s="128"/>
      <c r="T35" s="129"/>
      <c r="U35" s="130"/>
      <c r="V35" s="127"/>
      <c r="W35" s="127"/>
      <c r="X35" s="127"/>
    </row>
    <row r="36" spans="2:24" ht="70.5" customHeight="1" x14ac:dyDescent="0.15">
      <c r="B36" s="446" t="s">
        <v>374</v>
      </c>
      <c r="C36" s="447"/>
      <c r="D36" s="447"/>
      <c r="E36" s="447"/>
      <c r="F36" s="447"/>
      <c r="G36" s="447"/>
      <c r="H36" s="447"/>
      <c r="I36" s="447"/>
      <c r="J36" s="447"/>
      <c r="K36" s="447"/>
      <c r="L36" s="447"/>
      <c r="M36" s="447"/>
      <c r="N36" s="447"/>
      <c r="O36" s="447"/>
      <c r="P36" s="447"/>
      <c r="Q36" s="326" t="s">
        <v>234</v>
      </c>
      <c r="R36" s="279"/>
      <c r="S36" s="128"/>
      <c r="T36" s="129"/>
      <c r="U36" s="130"/>
      <c r="V36" s="127"/>
      <c r="W36" s="127"/>
      <c r="X36" s="127"/>
    </row>
    <row r="37" spans="2:24" ht="70.5" customHeight="1" x14ac:dyDescent="0.15">
      <c r="B37" s="448" t="s">
        <v>375</v>
      </c>
      <c r="C37" s="449"/>
      <c r="D37" s="449"/>
      <c r="E37" s="450"/>
      <c r="F37" s="454" t="s">
        <v>376</v>
      </c>
      <c r="G37" s="447"/>
      <c r="H37" s="447"/>
      <c r="I37" s="447"/>
      <c r="J37" s="447"/>
      <c r="K37" s="447"/>
      <c r="L37" s="447"/>
      <c r="M37" s="447"/>
      <c r="N37" s="447"/>
      <c r="O37" s="447"/>
      <c r="P37" s="447"/>
      <c r="Q37" s="326" t="s">
        <v>234</v>
      </c>
      <c r="R37" s="280"/>
      <c r="S37" s="131"/>
      <c r="T37" s="132"/>
      <c r="U37" s="133"/>
      <c r="V37" s="127"/>
      <c r="W37" s="127"/>
      <c r="X37" s="127"/>
    </row>
    <row r="38" spans="2:24" ht="70.5" customHeight="1" thickBot="1" x14ac:dyDescent="0.2">
      <c r="B38" s="451"/>
      <c r="C38" s="452"/>
      <c r="D38" s="452"/>
      <c r="E38" s="453"/>
      <c r="F38" s="455" t="s">
        <v>377</v>
      </c>
      <c r="G38" s="456"/>
      <c r="H38" s="456"/>
      <c r="I38" s="456"/>
      <c r="J38" s="456"/>
      <c r="K38" s="456"/>
      <c r="L38" s="456"/>
      <c r="M38" s="456"/>
      <c r="N38" s="456"/>
      <c r="O38" s="456"/>
      <c r="P38" s="456"/>
      <c r="Q38" s="327" t="s">
        <v>234</v>
      </c>
      <c r="R38" s="281" t="s">
        <v>378</v>
      </c>
      <c r="S38" s="134"/>
      <c r="T38" s="135"/>
      <c r="U38" s="136"/>
    </row>
    <row r="40" spans="2:24" x14ac:dyDescent="0.15">
      <c r="U40" s="137" t="s">
        <v>379</v>
      </c>
    </row>
    <row r="41" spans="2:24" x14ac:dyDescent="0.15">
      <c r="U41" s="77" t="s">
        <v>247</v>
      </c>
    </row>
    <row r="42" spans="2:24" x14ac:dyDescent="0.15">
      <c r="U42" s="77" t="s">
        <v>295</v>
      </c>
    </row>
    <row r="43" spans="2:24" x14ac:dyDescent="0.15">
      <c r="U43" s="77" t="s">
        <v>380</v>
      </c>
    </row>
  </sheetData>
  <autoFilter ref="C6:X6" xr:uid="{00000000-0001-0000-0500-000000000000}"/>
  <mergeCells count="59">
    <mergeCell ref="Q3:Q5"/>
    <mergeCell ref="Q28:Q29"/>
    <mergeCell ref="B1:X1"/>
    <mergeCell ref="R3:X3"/>
    <mergeCell ref="R4:R5"/>
    <mergeCell ref="S4:S5"/>
    <mergeCell ref="T4:T5"/>
    <mergeCell ref="B2:X2"/>
    <mergeCell ref="V4:X4"/>
    <mergeCell ref="U4:U5"/>
    <mergeCell ref="B3:B19"/>
    <mergeCell ref="J3:J5"/>
    <mergeCell ref="K3:K5"/>
    <mergeCell ref="L3:O4"/>
    <mergeCell ref="I3:I5"/>
    <mergeCell ref="P3:P5"/>
    <mergeCell ref="C3:C5"/>
    <mergeCell ref="D3:D5"/>
    <mergeCell ref="U28:U29"/>
    <mergeCell ref="R28:R29"/>
    <mergeCell ref="S28:S29"/>
    <mergeCell ref="T28:T29"/>
    <mergeCell ref="C7:C9"/>
    <mergeCell ref="D7:D9"/>
    <mergeCell ref="C10:C12"/>
    <mergeCell ref="D10:D12"/>
    <mergeCell ref="C13:C14"/>
    <mergeCell ref="D13:D14"/>
    <mergeCell ref="C15:C19"/>
    <mergeCell ref="D15:D19"/>
    <mergeCell ref="B28:P29"/>
    <mergeCell ref="E3:E5"/>
    <mergeCell ref="C22:C23"/>
    <mergeCell ref="D22:E23"/>
    <mergeCell ref="F22:H22"/>
    <mergeCell ref="F23:H23"/>
    <mergeCell ref="D21:E21"/>
    <mergeCell ref="F3:F5"/>
    <mergeCell ref="G3:G5"/>
    <mergeCell ref="H3:H5"/>
    <mergeCell ref="F20:H20"/>
    <mergeCell ref="B33:P33"/>
    <mergeCell ref="B30:P30"/>
    <mergeCell ref="B31:P31"/>
    <mergeCell ref="B32:P32"/>
    <mergeCell ref="F24:H24"/>
    <mergeCell ref="D25:E25"/>
    <mergeCell ref="F25:H25"/>
    <mergeCell ref="B20:B25"/>
    <mergeCell ref="C20:C21"/>
    <mergeCell ref="D20:E20"/>
    <mergeCell ref="D24:E24"/>
    <mergeCell ref="F21:H21"/>
    <mergeCell ref="B34:P34"/>
    <mergeCell ref="B35:P35"/>
    <mergeCell ref="B36:P36"/>
    <mergeCell ref="B37:E38"/>
    <mergeCell ref="F37:P37"/>
    <mergeCell ref="F38:P38"/>
  </mergeCells>
  <phoneticPr fontId="26" type="noConversion"/>
  <dataValidations count="1">
    <dataValidation type="list" allowBlank="1" showInputMessage="1" showErrorMessage="1" sqref="X7:X25 U30:U38" xr:uid="{00000000-0002-0000-0500-000000000000}">
      <formula1>$U$41:$U$42</formula1>
    </dataValidation>
  </dataValidations>
  <hyperlinks>
    <hyperlink ref="V9" r:id="rId1" xr:uid="{0F5728D1-509C-40FC-906F-066E4D971ACC}"/>
    <hyperlink ref="V14" r:id="rId2" xr:uid="{6C6E1011-7C98-4A5E-B395-D5CD3CBE0E5D}"/>
  </hyperlinks>
  <pageMargins left="0.7" right="0.7" top="0.75" bottom="0.75" header="0.3" footer="0.3"/>
  <pageSetup orientation="portrait"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X375"/>
  <sheetViews>
    <sheetView showGridLines="0" zoomScale="90" zoomScaleNormal="90" workbookViewId="0">
      <selection activeCell="E15" sqref="E15"/>
    </sheetView>
  </sheetViews>
  <sheetFormatPr baseColWidth="10" defaultColWidth="9.140625" defaultRowHeight="11.25" x14ac:dyDescent="0.15"/>
  <cols>
    <col min="1" max="1" width="4.28515625" style="1" customWidth="1"/>
    <col min="2" max="2" width="32.28515625" style="138" customWidth="1"/>
    <col min="3" max="3" width="24.5703125" style="138" customWidth="1"/>
    <col min="4" max="4" width="43.140625" style="209" customWidth="1"/>
    <col min="5" max="5" width="24.42578125" style="1" customWidth="1"/>
    <col min="6" max="7" width="21.5703125" style="138" customWidth="1"/>
    <col min="8" max="8" width="19" style="138" customWidth="1"/>
    <col min="9" max="9" width="14" style="138" customWidth="1"/>
    <col min="10" max="10" width="75" style="209" customWidth="1"/>
    <col min="11" max="11" width="17" style="138" customWidth="1"/>
    <col min="12" max="12" width="21.85546875" style="138" bestFit="1" customWidth="1"/>
    <col min="13" max="14" width="17" style="138" customWidth="1"/>
    <col min="15" max="18" width="14.7109375" style="1" customWidth="1"/>
    <col min="19" max="19" width="14.7109375" style="138" customWidth="1"/>
    <col min="20" max="22" width="14.7109375" style="1" customWidth="1"/>
    <col min="23" max="24" width="20.7109375" style="1" customWidth="1"/>
    <col min="25" max="262" width="11.42578125" style="1"/>
    <col min="263" max="263" width="16.7109375" style="1" customWidth="1"/>
    <col min="264" max="264" width="28.28515625" style="1" customWidth="1"/>
    <col min="265" max="265" width="19.42578125" style="1" customWidth="1"/>
    <col min="266" max="266" width="13.28515625" style="1" customWidth="1"/>
    <col min="267" max="267" width="16.42578125" style="1" customWidth="1"/>
    <col min="268" max="268" width="15.5703125" style="1" customWidth="1"/>
    <col min="269" max="270" width="15.28515625" style="1" customWidth="1"/>
    <col min="271" max="271" width="14" style="1" customWidth="1"/>
    <col min="272" max="272" width="11.42578125" style="1"/>
    <col min="273" max="273" width="15.5703125" style="1" customWidth="1"/>
    <col min="274" max="274" width="15" style="1" customWidth="1"/>
    <col min="275" max="275" width="18.42578125" style="1" customWidth="1"/>
    <col min="276" max="277" width="11.42578125" style="1"/>
    <col min="278" max="278" width="14.7109375" style="1" customWidth="1"/>
    <col min="279" max="279" width="17" style="1" customWidth="1"/>
    <col min="280" max="280" width="16.28515625" style="1" customWidth="1"/>
    <col min="281" max="518" width="11.42578125" style="1"/>
    <col min="519" max="519" width="16.7109375" style="1" customWidth="1"/>
    <col min="520" max="520" width="28.28515625" style="1" customWidth="1"/>
    <col min="521" max="521" width="19.42578125" style="1" customWidth="1"/>
    <col min="522" max="522" width="13.28515625" style="1" customWidth="1"/>
    <col min="523" max="523" width="16.42578125" style="1" customWidth="1"/>
    <col min="524" max="524" width="15.5703125" style="1" customWidth="1"/>
    <col min="525" max="526" width="15.28515625" style="1" customWidth="1"/>
    <col min="527" max="527" width="14" style="1" customWidth="1"/>
    <col min="528" max="528" width="11.42578125" style="1"/>
    <col min="529" max="529" width="15.5703125" style="1" customWidth="1"/>
    <col min="530" max="530" width="15" style="1" customWidth="1"/>
    <col min="531" max="531" width="18.42578125" style="1" customWidth="1"/>
    <col min="532" max="533" width="11.42578125" style="1"/>
    <col min="534" max="534" width="14.7109375" style="1" customWidth="1"/>
    <col min="535" max="535" width="17" style="1" customWidth="1"/>
    <col min="536" max="536" width="16.28515625" style="1" customWidth="1"/>
    <col min="537" max="774" width="11.42578125" style="1"/>
    <col min="775" max="775" width="16.7109375" style="1" customWidth="1"/>
    <col min="776" max="776" width="28.28515625" style="1" customWidth="1"/>
    <col min="777" max="777" width="19.42578125" style="1" customWidth="1"/>
    <col min="778" max="778" width="13.28515625" style="1" customWidth="1"/>
    <col min="779" max="779" width="16.42578125" style="1" customWidth="1"/>
    <col min="780" max="780" width="15.5703125" style="1" customWidth="1"/>
    <col min="781" max="782" width="15.28515625" style="1" customWidth="1"/>
    <col min="783" max="783" width="14" style="1" customWidth="1"/>
    <col min="784" max="784" width="11.42578125" style="1"/>
    <col min="785" max="785" width="15.5703125" style="1" customWidth="1"/>
    <col min="786" max="786" width="15" style="1" customWidth="1"/>
    <col min="787" max="787" width="18.42578125" style="1" customWidth="1"/>
    <col min="788" max="789" width="11.42578125" style="1"/>
    <col min="790" max="790" width="14.7109375" style="1" customWidth="1"/>
    <col min="791" max="791" width="17" style="1" customWidth="1"/>
    <col min="792" max="792" width="16.28515625" style="1" customWidth="1"/>
    <col min="793" max="1030" width="9.140625" style="1"/>
    <col min="1031" max="1031" width="16.7109375" style="1" customWidth="1"/>
    <col min="1032" max="1032" width="28.28515625" style="1" customWidth="1"/>
    <col min="1033" max="1033" width="19.42578125" style="1" customWidth="1"/>
    <col min="1034" max="1034" width="13.28515625" style="1" customWidth="1"/>
    <col min="1035" max="1035" width="16.42578125" style="1" customWidth="1"/>
    <col min="1036" max="1036" width="15.5703125" style="1" customWidth="1"/>
    <col min="1037" max="1038" width="15.28515625" style="1" customWidth="1"/>
    <col min="1039" max="1039" width="14" style="1" customWidth="1"/>
    <col min="1040" max="1040" width="11.42578125" style="1"/>
    <col min="1041" max="1041" width="15.5703125" style="1" customWidth="1"/>
    <col min="1042" max="1042" width="15" style="1" customWidth="1"/>
    <col min="1043" max="1043" width="18.42578125" style="1" customWidth="1"/>
    <col min="1044" max="1045" width="11.42578125" style="1"/>
    <col min="1046" max="1046" width="14.7109375" style="1" customWidth="1"/>
    <col min="1047" max="1047" width="17" style="1" customWidth="1"/>
    <col min="1048" max="1048" width="16.28515625" style="1" customWidth="1"/>
    <col min="1049" max="1286" width="11.42578125" style="1"/>
    <col min="1287" max="1287" width="16.7109375" style="1" customWidth="1"/>
    <col min="1288" max="1288" width="28.28515625" style="1" customWidth="1"/>
    <col min="1289" max="1289" width="19.42578125" style="1" customWidth="1"/>
    <col min="1290" max="1290" width="13.28515625" style="1" customWidth="1"/>
    <col min="1291" max="1291" width="16.42578125" style="1" customWidth="1"/>
    <col min="1292" max="1292" width="15.5703125" style="1" customWidth="1"/>
    <col min="1293" max="1294" width="15.28515625" style="1" customWidth="1"/>
    <col min="1295" max="1295" width="14" style="1" customWidth="1"/>
    <col min="1296" max="1296" width="11.42578125" style="1"/>
    <col min="1297" max="1297" width="15.5703125" style="1" customWidth="1"/>
    <col min="1298" max="1298" width="15" style="1" customWidth="1"/>
    <col min="1299" max="1299" width="18.42578125" style="1" customWidth="1"/>
    <col min="1300" max="1301" width="11.42578125" style="1"/>
    <col min="1302" max="1302" width="14.7109375" style="1" customWidth="1"/>
    <col min="1303" max="1303" width="17" style="1" customWidth="1"/>
    <col min="1304" max="1304" width="16.28515625" style="1" customWidth="1"/>
    <col min="1305" max="1542" width="11.42578125" style="1"/>
    <col min="1543" max="1543" width="16.7109375" style="1" customWidth="1"/>
    <col min="1544" max="1544" width="28.28515625" style="1" customWidth="1"/>
    <col min="1545" max="1545" width="19.42578125" style="1" customWidth="1"/>
    <col min="1546" max="1546" width="13.28515625" style="1" customWidth="1"/>
    <col min="1547" max="1547" width="16.42578125" style="1" customWidth="1"/>
    <col min="1548" max="1548" width="15.5703125" style="1" customWidth="1"/>
    <col min="1549" max="1550" width="15.28515625" style="1" customWidth="1"/>
    <col min="1551" max="1551" width="14" style="1" customWidth="1"/>
    <col min="1552" max="1552" width="11.42578125" style="1"/>
    <col min="1553" max="1553" width="15.5703125" style="1" customWidth="1"/>
    <col min="1554" max="1554" width="15" style="1" customWidth="1"/>
    <col min="1555" max="1555" width="18.42578125" style="1" customWidth="1"/>
    <col min="1556" max="1557" width="11.42578125" style="1"/>
    <col min="1558" max="1558" width="14.7109375" style="1" customWidth="1"/>
    <col min="1559" max="1559" width="17" style="1" customWidth="1"/>
    <col min="1560" max="1560" width="16.28515625" style="1" customWidth="1"/>
    <col min="1561" max="1798" width="11.42578125" style="1"/>
    <col min="1799" max="1799" width="16.7109375" style="1" customWidth="1"/>
    <col min="1800" max="1800" width="28.28515625" style="1" customWidth="1"/>
    <col min="1801" max="1801" width="19.42578125" style="1" customWidth="1"/>
    <col min="1802" max="1802" width="13.28515625" style="1" customWidth="1"/>
    <col min="1803" max="1803" width="16.42578125" style="1" customWidth="1"/>
    <col min="1804" max="1804" width="15.5703125" style="1" customWidth="1"/>
    <col min="1805" max="1806" width="15.28515625" style="1" customWidth="1"/>
    <col min="1807" max="1807" width="14" style="1" customWidth="1"/>
    <col min="1808" max="1808" width="11.42578125" style="1"/>
    <col min="1809" max="1809" width="15.5703125" style="1" customWidth="1"/>
    <col min="1810" max="1810" width="15" style="1" customWidth="1"/>
    <col min="1811" max="1811" width="18.42578125" style="1" customWidth="1"/>
    <col min="1812" max="1813" width="11.42578125" style="1"/>
    <col min="1814" max="1814" width="14.7109375" style="1" customWidth="1"/>
    <col min="1815" max="1815" width="17" style="1" customWidth="1"/>
    <col min="1816" max="1816" width="16.28515625" style="1" customWidth="1"/>
    <col min="1817" max="2054" width="9.140625" style="1"/>
    <col min="2055" max="2055" width="16.7109375" style="1" customWidth="1"/>
    <col min="2056" max="2056" width="28.28515625" style="1" customWidth="1"/>
    <col min="2057" max="2057" width="19.42578125" style="1" customWidth="1"/>
    <col min="2058" max="2058" width="13.28515625" style="1" customWidth="1"/>
    <col min="2059" max="2059" width="16.42578125" style="1" customWidth="1"/>
    <col min="2060" max="2060" width="15.5703125" style="1" customWidth="1"/>
    <col min="2061" max="2062" width="15.28515625" style="1" customWidth="1"/>
    <col min="2063" max="2063" width="14" style="1" customWidth="1"/>
    <col min="2064" max="2064" width="11.42578125" style="1"/>
    <col min="2065" max="2065" width="15.5703125" style="1" customWidth="1"/>
    <col min="2066" max="2066" width="15" style="1" customWidth="1"/>
    <col min="2067" max="2067" width="18.42578125" style="1" customWidth="1"/>
    <col min="2068" max="2069" width="11.42578125" style="1"/>
    <col min="2070" max="2070" width="14.7109375" style="1" customWidth="1"/>
    <col min="2071" max="2071" width="17" style="1" customWidth="1"/>
    <col min="2072" max="2072" width="16.28515625" style="1" customWidth="1"/>
    <col min="2073" max="2310" width="11.42578125" style="1"/>
    <col min="2311" max="2311" width="16.7109375" style="1" customWidth="1"/>
    <col min="2312" max="2312" width="28.28515625" style="1" customWidth="1"/>
    <col min="2313" max="2313" width="19.42578125" style="1" customWidth="1"/>
    <col min="2314" max="2314" width="13.28515625" style="1" customWidth="1"/>
    <col min="2315" max="2315" width="16.42578125" style="1" customWidth="1"/>
    <col min="2316" max="2316" width="15.5703125" style="1" customWidth="1"/>
    <col min="2317" max="2318" width="15.28515625" style="1" customWidth="1"/>
    <col min="2319" max="2319" width="14" style="1" customWidth="1"/>
    <col min="2320" max="2320" width="11.42578125" style="1"/>
    <col min="2321" max="2321" width="15.5703125" style="1" customWidth="1"/>
    <col min="2322" max="2322" width="15" style="1" customWidth="1"/>
    <col min="2323" max="2323" width="18.42578125" style="1" customWidth="1"/>
    <col min="2324" max="2325" width="11.42578125" style="1"/>
    <col min="2326" max="2326" width="14.7109375" style="1" customWidth="1"/>
    <col min="2327" max="2327" width="17" style="1" customWidth="1"/>
    <col min="2328" max="2328" width="16.28515625" style="1" customWidth="1"/>
    <col min="2329" max="2566" width="11.42578125" style="1"/>
    <col min="2567" max="2567" width="16.7109375" style="1" customWidth="1"/>
    <col min="2568" max="2568" width="28.28515625" style="1" customWidth="1"/>
    <col min="2569" max="2569" width="19.42578125" style="1" customWidth="1"/>
    <col min="2570" max="2570" width="13.28515625" style="1" customWidth="1"/>
    <col min="2571" max="2571" width="16.42578125" style="1" customWidth="1"/>
    <col min="2572" max="2572" width="15.5703125" style="1" customWidth="1"/>
    <col min="2573" max="2574" width="15.28515625" style="1" customWidth="1"/>
    <col min="2575" max="2575" width="14" style="1" customWidth="1"/>
    <col min="2576" max="2576" width="11.42578125" style="1"/>
    <col min="2577" max="2577" width="15.5703125" style="1" customWidth="1"/>
    <col min="2578" max="2578" width="15" style="1" customWidth="1"/>
    <col min="2579" max="2579" width="18.42578125" style="1" customWidth="1"/>
    <col min="2580" max="2581" width="11.42578125" style="1"/>
    <col min="2582" max="2582" width="14.7109375" style="1" customWidth="1"/>
    <col min="2583" max="2583" width="17" style="1" customWidth="1"/>
    <col min="2584" max="2584" width="16.28515625" style="1" customWidth="1"/>
    <col min="2585" max="2822" width="11.42578125" style="1"/>
    <col min="2823" max="2823" width="16.7109375" style="1" customWidth="1"/>
    <col min="2824" max="2824" width="28.28515625" style="1" customWidth="1"/>
    <col min="2825" max="2825" width="19.42578125" style="1" customWidth="1"/>
    <col min="2826" max="2826" width="13.28515625" style="1" customWidth="1"/>
    <col min="2827" max="2827" width="16.42578125" style="1" customWidth="1"/>
    <col min="2828" max="2828" width="15.5703125" style="1" customWidth="1"/>
    <col min="2829" max="2830" width="15.28515625" style="1" customWidth="1"/>
    <col min="2831" max="2831" width="14" style="1" customWidth="1"/>
    <col min="2832" max="2832" width="11.42578125" style="1"/>
    <col min="2833" max="2833" width="15.5703125" style="1" customWidth="1"/>
    <col min="2834" max="2834" width="15" style="1" customWidth="1"/>
    <col min="2835" max="2835" width="18.42578125" style="1" customWidth="1"/>
    <col min="2836" max="2837" width="11.42578125" style="1"/>
    <col min="2838" max="2838" width="14.7109375" style="1" customWidth="1"/>
    <col min="2839" max="2839" width="17" style="1" customWidth="1"/>
    <col min="2840" max="2840" width="16.28515625" style="1" customWidth="1"/>
    <col min="2841" max="3078" width="9.140625" style="1"/>
    <col min="3079" max="3079" width="16.7109375" style="1" customWidth="1"/>
    <col min="3080" max="3080" width="28.28515625" style="1" customWidth="1"/>
    <col min="3081" max="3081" width="19.42578125" style="1" customWidth="1"/>
    <col min="3082" max="3082" width="13.28515625" style="1" customWidth="1"/>
    <col min="3083" max="3083" width="16.42578125" style="1" customWidth="1"/>
    <col min="3084" max="3084" width="15.5703125" style="1" customWidth="1"/>
    <col min="3085" max="3086" width="15.28515625" style="1" customWidth="1"/>
    <col min="3087" max="3087" width="14" style="1" customWidth="1"/>
    <col min="3088" max="3088" width="11.42578125" style="1"/>
    <col min="3089" max="3089" width="15.5703125" style="1" customWidth="1"/>
    <col min="3090" max="3090" width="15" style="1" customWidth="1"/>
    <col min="3091" max="3091" width="18.42578125" style="1" customWidth="1"/>
    <col min="3092" max="3093" width="11.42578125" style="1"/>
    <col min="3094" max="3094" width="14.7109375" style="1" customWidth="1"/>
    <col min="3095" max="3095" width="17" style="1" customWidth="1"/>
    <col min="3096" max="3096" width="16.28515625" style="1" customWidth="1"/>
    <col min="3097" max="3334" width="11.42578125" style="1"/>
    <col min="3335" max="3335" width="16.7109375" style="1" customWidth="1"/>
    <col min="3336" max="3336" width="28.28515625" style="1" customWidth="1"/>
    <col min="3337" max="3337" width="19.42578125" style="1" customWidth="1"/>
    <col min="3338" max="3338" width="13.28515625" style="1" customWidth="1"/>
    <col min="3339" max="3339" width="16.42578125" style="1" customWidth="1"/>
    <col min="3340" max="3340" width="15.5703125" style="1" customWidth="1"/>
    <col min="3341" max="3342" width="15.28515625" style="1" customWidth="1"/>
    <col min="3343" max="3343" width="14" style="1" customWidth="1"/>
    <col min="3344" max="3344" width="11.42578125" style="1"/>
    <col min="3345" max="3345" width="15.5703125" style="1" customWidth="1"/>
    <col min="3346" max="3346" width="15" style="1" customWidth="1"/>
    <col min="3347" max="3347" width="18.42578125" style="1" customWidth="1"/>
    <col min="3348" max="3349" width="11.42578125" style="1"/>
    <col min="3350" max="3350" width="14.7109375" style="1" customWidth="1"/>
    <col min="3351" max="3351" width="17" style="1" customWidth="1"/>
    <col min="3352" max="3352" width="16.28515625" style="1" customWidth="1"/>
    <col min="3353" max="3590" width="11.42578125" style="1"/>
    <col min="3591" max="3591" width="16.7109375" style="1" customWidth="1"/>
    <col min="3592" max="3592" width="28.28515625" style="1" customWidth="1"/>
    <col min="3593" max="3593" width="19.42578125" style="1" customWidth="1"/>
    <col min="3594" max="3594" width="13.28515625" style="1" customWidth="1"/>
    <col min="3595" max="3595" width="16.42578125" style="1" customWidth="1"/>
    <col min="3596" max="3596" width="15.5703125" style="1" customWidth="1"/>
    <col min="3597" max="3598" width="15.28515625" style="1" customWidth="1"/>
    <col min="3599" max="3599" width="14" style="1" customWidth="1"/>
    <col min="3600" max="3600" width="11.42578125" style="1"/>
    <col min="3601" max="3601" width="15.5703125" style="1" customWidth="1"/>
    <col min="3602" max="3602" width="15" style="1" customWidth="1"/>
    <col min="3603" max="3603" width="18.42578125" style="1" customWidth="1"/>
    <col min="3604" max="3605" width="11.42578125" style="1"/>
    <col min="3606" max="3606" width="14.7109375" style="1" customWidth="1"/>
    <col min="3607" max="3607" width="17" style="1" customWidth="1"/>
    <col min="3608" max="3608" width="16.28515625" style="1" customWidth="1"/>
    <col min="3609" max="3846" width="11.42578125" style="1"/>
    <col min="3847" max="3847" width="16.7109375" style="1" customWidth="1"/>
    <col min="3848" max="3848" width="28.28515625" style="1" customWidth="1"/>
    <col min="3849" max="3849" width="19.42578125" style="1" customWidth="1"/>
    <col min="3850" max="3850" width="13.28515625" style="1" customWidth="1"/>
    <col min="3851" max="3851" width="16.42578125" style="1" customWidth="1"/>
    <col min="3852" max="3852" width="15.5703125" style="1" customWidth="1"/>
    <col min="3853" max="3854" width="15.28515625" style="1" customWidth="1"/>
    <col min="3855" max="3855" width="14" style="1" customWidth="1"/>
    <col min="3856" max="3856" width="11.42578125" style="1"/>
    <col min="3857" max="3857" width="15.5703125" style="1" customWidth="1"/>
    <col min="3858" max="3858" width="15" style="1" customWidth="1"/>
    <col min="3859" max="3859" width="18.42578125" style="1" customWidth="1"/>
    <col min="3860" max="3861" width="11.42578125" style="1"/>
    <col min="3862" max="3862" width="14.7109375" style="1" customWidth="1"/>
    <col min="3863" max="3863" width="17" style="1" customWidth="1"/>
    <col min="3864" max="3864" width="16.28515625" style="1" customWidth="1"/>
    <col min="3865" max="4102" width="9.140625" style="1"/>
    <col min="4103" max="4103" width="16.7109375" style="1" customWidth="1"/>
    <col min="4104" max="4104" width="28.28515625" style="1" customWidth="1"/>
    <col min="4105" max="4105" width="19.42578125" style="1" customWidth="1"/>
    <col min="4106" max="4106" width="13.28515625" style="1" customWidth="1"/>
    <col min="4107" max="4107" width="16.42578125" style="1" customWidth="1"/>
    <col min="4108" max="4108" width="15.5703125" style="1" customWidth="1"/>
    <col min="4109" max="4110" width="15.28515625" style="1" customWidth="1"/>
    <col min="4111" max="4111" width="14" style="1" customWidth="1"/>
    <col min="4112" max="4112" width="11.42578125" style="1"/>
    <col min="4113" max="4113" width="15.5703125" style="1" customWidth="1"/>
    <col min="4114" max="4114" width="15" style="1" customWidth="1"/>
    <col min="4115" max="4115" width="18.42578125" style="1" customWidth="1"/>
    <col min="4116" max="4117" width="11.42578125" style="1"/>
    <col min="4118" max="4118" width="14.7109375" style="1" customWidth="1"/>
    <col min="4119" max="4119" width="17" style="1" customWidth="1"/>
    <col min="4120" max="4120" width="16.28515625" style="1" customWidth="1"/>
    <col min="4121" max="4358" width="11.42578125" style="1"/>
    <col min="4359" max="4359" width="16.7109375" style="1" customWidth="1"/>
    <col min="4360" max="4360" width="28.28515625" style="1" customWidth="1"/>
    <col min="4361" max="4361" width="19.42578125" style="1" customWidth="1"/>
    <col min="4362" max="4362" width="13.28515625" style="1" customWidth="1"/>
    <col min="4363" max="4363" width="16.42578125" style="1" customWidth="1"/>
    <col min="4364" max="4364" width="15.5703125" style="1" customWidth="1"/>
    <col min="4365" max="4366" width="15.28515625" style="1" customWidth="1"/>
    <col min="4367" max="4367" width="14" style="1" customWidth="1"/>
    <col min="4368" max="4368" width="11.42578125" style="1"/>
    <col min="4369" max="4369" width="15.5703125" style="1" customWidth="1"/>
    <col min="4370" max="4370" width="15" style="1" customWidth="1"/>
    <col min="4371" max="4371" width="18.42578125" style="1" customWidth="1"/>
    <col min="4372" max="4373" width="11.42578125" style="1"/>
    <col min="4374" max="4374" width="14.7109375" style="1" customWidth="1"/>
    <col min="4375" max="4375" width="17" style="1" customWidth="1"/>
    <col min="4376" max="4376" width="16.28515625" style="1" customWidth="1"/>
    <col min="4377" max="4614" width="11.42578125" style="1"/>
    <col min="4615" max="4615" width="16.7109375" style="1" customWidth="1"/>
    <col min="4616" max="4616" width="28.28515625" style="1" customWidth="1"/>
    <col min="4617" max="4617" width="19.42578125" style="1" customWidth="1"/>
    <col min="4618" max="4618" width="13.28515625" style="1" customWidth="1"/>
    <col min="4619" max="4619" width="16.42578125" style="1" customWidth="1"/>
    <col min="4620" max="4620" width="15.5703125" style="1" customWidth="1"/>
    <col min="4621" max="4622" width="15.28515625" style="1" customWidth="1"/>
    <col min="4623" max="4623" width="14" style="1" customWidth="1"/>
    <col min="4624" max="4624" width="11.42578125" style="1"/>
    <col min="4625" max="4625" width="15.5703125" style="1" customWidth="1"/>
    <col min="4626" max="4626" width="15" style="1" customWidth="1"/>
    <col min="4627" max="4627" width="18.42578125" style="1" customWidth="1"/>
    <col min="4628" max="4629" width="11.42578125" style="1"/>
    <col min="4630" max="4630" width="14.7109375" style="1" customWidth="1"/>
    <col min="4631" max="4631" width="17" style="1" customWidth="1"/>
    <col min="4632" max="4632" width="16.28515625" style="1" customWidth="1"/>
    <col min="4633" max="4870" width="11.42578125" style="1"/>
    <col min="4871" max="4871" width="16.7109375" style="1" customWidth="1"/>
    <col min="4872" max="4872" width="28.28515625" style="1" customWidth="1"/>
    <col min="4873" max="4873" width="19.42578125" style="1" customWidth="1"/>
    <col min="4874" max="4874" width="13.28515625" style="1" customWidth="1"/>
    <col min="4875" max="4875" width="16.42578125" style="1" customWidth="1"/>
    <col min="4876" max="4876" width="15.5703125" style="1" customWidth="1"/>
    <col min="4877" max="4878" width="15.28515625" style="1" customWidth="1"/>
    <col min="4879" max="4879" width="14" style="1" customWidth="1"/>
    <col min="4880" max="4880" width="11.42578125" style="1"/>
    <col min="4881" max="4881" width="15.5703125" style="1" customWidth="1"/>
    <col min="4882" max="4882" width="15" style="1" customWidth="1"/>
    <col min="4883" max="4883" width="18.42578125" style="1" customWidth="1"/>
    <col min="4884" max="4885" width="11.42578125" style="1"/>
    <col min="4886" max="4886" width="14.7109375" style="1" customWidth="1"/>
    <col min="4887" max="4887" width="17" style="1" customWidth="1"/>
    <col min="4888" max="4888" width="16.28515625" style="1" customWidth="1"/>
    <col min="4889" max="5126" width="9.140625" style="1"/>
    <col min="5127" max="5127" width="16.7109375" style="1" customWidth="1"/>
    <col min="5128" max="5128" width="28.28515625" style="1" customWidth="1"/>
    <col min="5129" max="5129" width="19.42578125" style="1" customWidth="1"/>
    <col min="5130" max="5130" width="13.28515625" style="1" customWidth="1"/>
    <col min="5131" max="5131" width="16.42578125" style="1" customWidth="1"/>
    <col min="5132" max="5132" width="15.5703125" style="1" customWidth="1"/>
    <col min="5133" max="5134" width="15.28515625" style="1" customWidth="1"/>
    <col min="5135" max="5135" width="14" style="1" customWidth="1"/>
    <col min="5136" max="5136" width="11.42578125" style="1"/>
    <col min="5137" max="5137" width="15.5703125" style="1" customWidth="1"/>
    <col min="5138" max="5138" width="15" style="1" customWidth="1"/>
    <col min="5139" max="5139" width="18.42578125" style="1" customWidth="1"/>
    <col min="5140" max="5141" width="11.42578125" style="1"/>
    <col min="5142" max="5142" width="14.7109375" style="1" customWidth="1"/>
    <col min="5143" max="5143" width="17" style="1" customWidth="1"/>
    <col min="5144" max="5144" width="16.28515625" style="1" customWidth="1"/>
    <col min="5145" max="5382" width="11.42578125" style="1"/>
    <col min="5383" max="5383" width="16.7109375" style="1" customWidth="1"/>
    <col min="5384" max="5384" width="28.28515625" style="1" customWidth="1"/>
    <col min="5385" max="5385" width="19.42578125" style="1" customWidth="1"/>
    <col min="5386" max="5386" width="13.28515625" style="1" customWidth="1"/>
    <col min="5387" max="5387" width="16.42578125" style="1" customWidth="1"/>
    <col min="5388" max="5388" width="15.5703125" style="1" customWidth="1"/>
    <col min="5389" max="5390" width="15.28515625" style="1" customWidth="1"/>
    <col min="5391" max="5391" width="14" style="1" customWidth="1"/>
    <col min="5392" max="5392" width="11.42578125" style="1"/>
    <col min="5393" max="5393" width="15.5703125" style="1" customWidth="1"/>
    <col min="5394" max="5394" width="15" style="1" customWidth="1"/>
    <col min="5395" max="5395" width="18.42578125" style="1" customWidth="1"/>
    <col min="5396" max="5397" width="11.42578125" style="1"/>
    <col min="5398" max="5398" width="14.7109375" style="1" customWidth="1"/>
    <col min="5399" max="5399" width="17" style="1" customWidth="1"/>
    <col min="5400" max="5400" width="16.28515625" style="1" customWidth="1"/>
    <col min="5401" max="5638" width="11.42578125" style="1"/>
    <col min="5639" max="5639" width="16.7109375" style="1" customWidth="1"/>
    <col min="5640" max="5640" width="28.28515625" style="1" customWidth="1"/>
    <col min="5641" max="5641" width="19.42578125" style="1" customWidth="1"/>
    <col min="5642" max="5642" width="13.28515625" style="1" customWidth="1"/>
    <col min="5643" max="5643" width="16.42578125" style="1" customWidth="1"/>
    <col min="5644" max="5644" width="15.5703125" style="1" customWidth="1"/>
    <col min="5645" max="5646" width="15.28515625" style="1" customWidth="1"/>
    <col min="5647" max="5647" width="14" style="1" customWidth="1"/>
    <col min="5648" max="5648" width="11.42578125" style="1"/>
    <col min="5649" max="5649" width="15.5703125" style="1" customWidth="1"/>
    <col min="5650" max="5650" width="15" style="1" customWidth="1"/>
    <col min="5651" max="5651" width="18.42578125" style="1" customWidth="1"/>
    <col min="5652" max="5653" width="11.42578125" style="1"/>
    <col min="5654" max="5654" width="14.7109375" style="1" customWidth="1"/>
    <col min="5655" max="5655" width="17" style="1" customWidth="1"/>
    <col min="5656" max="5656" width="16.28515625" style="1" customWidth="1"/>
    <col min="5657" max="5894" width="11.42578125" style="1"/>
    <col min="5895" max="5895" width="16.7109375" style="1" customWidth="1"/>
    <col min="5896" max="5896" width="28.28515625" style="1" customWidth="1"/>
    <col min="5897" max="5897" width="19.42578125" style="1" customWidth="1"/>
    <col min="5898" max="5898" width="13.28515625" style="1" customWidth="1"/>
    <col min="5899" max="5899" width="16.42578125" style="1" customWidth="1"/>
    <col min="5900" max="5900" width="15.5703125" style="1" customWidth="1"/>
    <col min="5901" max="5902" width="15.28515625" style="1" customWidth="1"/>
    <col min="5903" max="5903" width="14" style="1" customWidth="1"/>
    <col min="5904" max="5904" width="11.42578125" style="1"/>
    <col min="5905" max="5905" width="15.5703125" style="1" customWidth="1"/>
    <col min="5906" max="5906" width="15" style="1" customWidth="1"/>
    <col min="5907" max="5907" width="18.42578125" style="1" customWidth="1"/>
    <col min="5908" max="5909" width="11.42578125" style="1"/>
    <col min="5910" max="5910" width="14.7109375" style="1" customWidth="1"/>
    <col min="5911" max="5911" width="17" style="1" customWidth="1"/>
    <col min="5912" max="5912" width="16.28515625" style="1" customWidth="1"/>
    <col min="5913" max="6150" width="9.140625" style="1"/>
    <col min="6151" max="6151" width="16.7109375" style="1" customWidth="1"/>
    <col min="6152" max="6152" width="28.28515625" style="1" customWidth="1"/>
    <col min="6153" max="6153" width="19.42578125" style="1" customWidth="1"/>
    <col min="6154" max="6154" width="13.28515625" style="1" customWidth="1"/>
    <col min="6155" max="6155" width="16.42578125" style="1" customWidth="1"/>
    <col min="6156" max="6156" width="15.5703125" style="1" customWidth="1"/>
    <col min="6157" max="6158" width="15.28515625" style="1" customWidth="1"/>
    <col min="6159" max="6159" width="14" style="1" customWidth="1"/>
    <col min="6160" max="6160" width="11.42578125" style="1"/>
    <col min="6161" max="6161" width="15.5703125" style="1" customWidth="1"/>
    <col min="6162" max="6162" width="15" style="1" customWidth="1"/>
    <col min="6163" max="6163" width="18.42578125" style="1" customWidth="1"/>
    <col min="6164" max="6165" width="11.42578125" style="1"/>
    <col min="6166" max="6166" width="14.7109375" style="1" customWidth="1"/>
    <col min="6167" max="6167" width="17" style="1" customWidth="1"/>
    <col min="6168" max="6168" width="16.28515625" style="1" customWidth="1"/>
    <col min="6169" max="6406" width="11.42578125" style="1"/>
    <col min="6407" max="6407" width="16.7109375" style="1" customWidth="1"/>
    <col min="6408" max="6408" width="28.28515625" style="1" customWidth="1"/>
    <col min="6409" max="6409" width="19.42578125" style="1" customWidth="1"/>
    <col min="6410" max="6410" width="13.28515625" style="1" customWidth="1"/>
    <col min="6411" max="6411" width="16.42578125" style="1" customWidth="1"/>
    <col min="6412" max="6412" width="15.5703125" style="1" customWidth="1"/>
    <col min="6413" max="6414" width="15.28515625" style="1" customWidth="1"/>
    <col min="6415" max="6415" width="14" style="1" customWidth="1"/>
    <col min="6416" max="6416" width="11.42578125" style="1"/>
    <col min="6417" max="6417" width="15.5703125" style="1" customWidth="1"/>
    <col min="6418" max="6418" width="15" style="1" customWidth="1"/>
    <col min="6419" max="6419" width="18.42578125" style="1" customWidth="1"/>
    <col min="6420" max="6421" width="11.42578125" style="1"/>
    <col min="6422" max="6422" width="14.7109375" style="1" customWidth="1"/>
    <col min="6423" max="6423" width="17" style="1" customWidth="1"/>
    <col min="6424" max="6424" width="16.28515625" style="1" customWidth="1"/>
    <col min="6425" max="6662" width="11.42578125" style="1"/>
    <col min="6663" max="6663" width="16.7109375" style="1" customWidth="1"/>
    <col min="6664" max="6664" width="28.28515625" style="1" customWidth="1"/>
    <col min="6665" max="6665" width="19.42578125" style="1" customWidth="1"/>
    <col min="6666" max="6666" width="13.28515625" style="1" customWidth="1"/>
    <col min="6667" max="6667" width="16.42578125" style="1" customWidth="1"/>
    <col min="6668" max="6668" width="15.5703125" style="1" customWidth="1"/>
    <col min="6669" max="6670" width="15.28515625" style="1" customWidth="1"/>
    <col min="6671" max="6671" width="14" style="1" customWidth="1"/>
    <col min="6672" max="6672" width="11.42578125" style="1"/>
    <col min="6673" max="6673" width="15.5703125" style="1" customWidth="1"/>
    <col min="6674" max="6674" width="15" style="1" customWidth="1"/>
    <col min="6675" max="6675" width="18.42578125" style="1" customWidth="1"/>
    <col min="6676" max="6677" width="11.42578125" style="1"/>
    <col min="6678" max="6678" width="14.7109375" style="1" customWidth="1"/>
    <col min="6679" max="6679" width="17" style="1" customWidth="1"/>
    <col min="6680" max="6680" width="16.28515625" style="1" customWidth="1"/>
    <col min="6681" max="6918" width="11.42578125" style="1"/>
    <col min="6919" max="6919" width="16.7109375" style="1" customWidth="1"/>
    <col min="6920" max="6920" width="28.28515625" style="1" customWidth="1"/>
    <col min="6921" max="6921" width="19.42578125" style="1" customWidth="1"/>
    <col min="6922" max="6922" width="13.28515625" style="1" customWidth="1"/>
    <col min="6923" max="6923" width="16.42578125" style="1" customWidth="1"/>
    <col min="6924" max="6924" width="15.5703125" style="1" customWidth="1"/>
    <col min="6925" max="6926" width="15.28515625" style="1" customWidth="1"/>
    <col min="6927" max="6927" width="14" style="1" customWidth="1"/>
    <col min="6928" max="6928" width="11.42578125" style="1"/>
    <col min="6929" max="6929" width="15.5703125" style="1" customWidth="1"/>
    <col min="6930" max="6930" width="15" style="1" customWidth="1"/>
    <col min="6931" max="6931" width="18.42578125" style="1" customWidth="1"/>
    <col min="6932" max="6933" width="11.42578125" style="1"/>
    <col min="6934" max="6934" width="14.7109375" style="1" customWidth="1"/>
    <col min="6935" max="6935" width="17" style="1" customWidth="1"/>
    <col min="6936" max="6936" width="16.28515625" style="1" customWidth="1"/>
    <col min="6937" max="7174" width="9.140625" style="1"/>
    <col min="7175" max="7175" width="16.7109375" style="1" customWidth="1"/>
    <col min="7176" max="7176" width="28.28515625" style="1" customWidth="1"/>
    <col min="7177" max="7177" width="19.42578125" style="1" customWidth="1"/>
    <col min="7178" max="7178" width="13.28515625" style="1" customWidth="1"/>
    <col min="7179" max="7179" width="16.42578125" style="1" customWidth="1"/>
    <col min="7180" max="7180" width="15.5703125" style="1" customWidth="1"/>
    <col min="7181" max="7182" width="15.28515625" style="1" customWidth="1"/>
    <col min="7183" max="7183" width="14" style="1" customWidth="1"/>
    <col min="7184" max="7184" width="11.42578125" style="1"/>
    <col min="7185" max="7185" width="15.5703125" style="1" customWidth="1"/>
    <col min="7186" max="7186" width="15" style="1" customWidth="1"/>
    <col min="7187" max="7187" width="18.42578125" style="1" customWidth="1"/>
    <col min="7188" max="7189" width="11.42578125" style="1"/>
    <col min="7190" max="7190" width="14.7109375" style="1" customWidth="1"/>
    <col min="7191" max="7191" width="17" style="1" customWidth="1"/>
    <col min="7192" max="7192" width="16.28515625" style="1" customWidth="1"/>
    <col min="7193" max="7430" width="11.42578125" style="1"/>
    <col min="7431" max="7431" width="16.7109375" style="1" customWidth="1"/>
    <col min="7432" max="7432" width="28.28515625" style="1" customWidth="1"/>
    <col min="7433" max="7433" width="19.42578125" style="1" customWidth="1"/>
    <col min="7434" max="7434" width="13.28515625" style="1" customWidth="1"/>
    <col min="7435" max="7435" width="16.42578125" style="1" customWidth="1"/>
    <col min="7436" max="7436" width="15.5703125" style="1" customWidth="1"/>
    <col min="7437" max="7438" width="15.28515625" style="1" customWidth="1"/>
    <col min="7439" max="7439" width="14" style="1" customWidth="1"/>
    <col min="7440" max="7440" width="11.42578125" style="1"/>
    <col min="7441" max="7441" width="15.5703125" style="1" customWidth="1"/>
    <col min="7442" max="7442" width="15" style="1" customWidth="1"/>
    <col min="7443" max="7443" width="18.42578125" style="1" customWidth="1"/>
    <col min="7444" max="7445" width="11.42578125" style="1"/>
    <col min="7446" max="7446" width="14.7109375" style="1" customWidth="1"/>
    <col min="7447" max="7447" width="17" style="1" customWidth="1"/>
    <col min="7448" max="7448" width="16.28515625" style="1" customWidth="1"/>
    <col min="7449" max="7686" width="11.42578125" style="1"/>
    <col min="7687" max="7687" width="16.7109375" style="1" customWidth="1"/>
    <col min="7688" max="7688" width="28.28515625" style="1" customWidth="1"/>
    <col min="7689" max="7689" width="19.42578125" style="1" customWidth="1"/>
    <col min="7690" max="7690" width="13.28515625" style="1" customWidth="1"/>
    <col min="7691" max="7691" width="16.42578125" style="1" customWidth="1"/>
    <col min="7692" max="7692" width="15.5703125" style="1" customWidth="1"/>
    <col min="7693" max="7694" width="15.28515625" style="1" customWidth="1"/>
    <col min="7695" max="7695" width="14" style="1" customWidth="1"/>
    <col min="7696" max="7696" width="11.42578125" style="1"/>
    <col min="7697" max="7697" width="15.5703125" style="1" customWidth="1"/>
    <col min="7698" max="7698" width="15" style="1" customWidth="1"/>
    <col min="7699" max="7699" width="18.42578125" style="1" customWidth="1"/>
    <col min="7700" max="7701" width="11.42578125" style="1"/>
    <col min="7702" max="7702" width="14.7109375" style="1" customWidth="1"/>
    <col min="7703" max="7703" width="17" style="1" customWidth="1"/>
    <col min="7704" max="7704" width="16.28515625" style="1" customWidth="1"/>
    <col min="7705" max="7942" width="11.42578125" style="1"/>
    <col min="7943" max="7943" width="16.7109375" style="1" customWidth="1"/>
    <col min="7944" max="7944" width="28.28515625" style="1" customWidth="1"/>
    <col min="7945" max="7945" width="19.42578125" style="1" customWidth="1"/>
    <col min="7946" max="7946" width="13.28515625" style="1" customWidth="1"/>
    <col min="7947" max="7947" width="16.42578125" style="1" customWidth="1"/>
    <col min="7948" max="7948" width="15.5703125" style="1" customWidth="1"/>
    <col min="7949" max="7950" width="15.28515625" style="1" customWidth="1"/>
    <col min="7951" max="7951" width="14" style="1" customWidth="1"/>
    <col min="7952" max="7952" width="11.42578125" style="1"/>
    <col min="7953" max="7953" width="15.5703125" style="1" customWidth="1"/>
    <col min="7954" max="7954" width="15" style="1" customWidth="1"/>
    <col min="7955" max="7955" width="18.42578125" style="1" customWidth="1"/>
    <col min="7956" max="7957" width="11.42578125" style="1"/>
    <col min="7958" max="7958" width="14.7109375" style="1" customWidth="1"/>
    <col min="7959" max="7959" width="17" style="1" customWidth="1"/>
    <col min="7960" max="7960" width="16.28515625" style="1" customWidth="1"/>
    <col min="7961" max="8198" width="9.140625" style="1"/>
    <col min="8199" max="8199" width="16.7109375" style="1" customWidth="1"/>
    <col min="8200" max="8200" width="28.28515625" style="1" customWidth="1"/>
    <col min="8201" max="8201" width="19.42578125" style="1" customWidth="1"/>
    <col min="8202" max="8202" width="13.28515625" style="1" customWidth="1"/>
    <col min="8203" max="8203" width="16.42578125" style="1" customWidth="1"/>
    <col min="8204" max="8204" width="15.5703125" style="1" customWidth="1"/>
    <col min="8205" max="8206" width="15.28515625" style="1" customWidth="1"/>
    <col min="8207" max="8207" width="14" style="1" customWidth="1"/>
    <col min="8208" max="8208" width="11.42578125" style="1"/>
    <col min="8209" max="8209" width="15.5703125" style="1" customWidth="1"/>
    <col min="8210" max="8210" width="15" style="1" customWidth="1"/>
    <col min="8211" max="8211" width="18.42578125" style="1" customWidth="1"/>
    <col min="8212" max="8213" width="11.42578125" style="1"/>
    <col min="8214" max="8214" width="14.7109375" style="1" customWidth="1"/>
    <col min="8215" max="8215" width="17" style="1" customWidth="1"/>
    <col min="8216" max="8216" width="16.28515625" style="1" customWidth="1"/>
    <col min="8217" max="8454" width="11.42578125" style="1"/>
    <col min="8455" max="8455" width="16.7109375" style="1" customWidth="1"/>
    <col min="8456" max="8456" width="28.28515625" style="1" customWidth="1"/>
    <col min="8457" max="8457" width="19.42578125" style="1" customWidth="1"/>
    <col min="8458" max="8458" width="13.28515625" style="1" customWidth="1"/>
    <col min="8459" max="8459" width="16.42578125" style="1" customWidth="1"/>
    <col min="8460" max="8460" width="15.5703125" style="1" customWidth="1"/>
    <col min="8461" max="8462" width="15.28515625" style="1" customWidth="1"/>
    <col min="8463" max="8463" width="14" style="1" customWidth="1"/>
    <col min="8464" max="8464" width="11.42578125" style="1"/>
    <col min="8465" max="8465" width="15.5703125" style="1" customWidth="1"/>
    <col min="8466" max="8466" width="15" style="1" customWidth="1"/>
    <col min="8467" max="8467" width="18.42578125" style="1" customWidth="1"/>
    <col min="8468" max="8469" width="11.42578125" style="1"/>
    <col min="8470" max="8470" width="14.7109375" style="1" customWidth="1"/>
    <col min="8471" max="8471" width="17" style="1" customWidth="1"/>
    <col min="8472" max="8472" width="16.28515625" style="1" customWidth="1"/>
    <col min="8473" max="8710" width="11.42578125" style="1"/>
    <col min="8711" max="8711" width="16.7109375" style="1" customWidth="1"/>
    <col min="8712" max="8712" width="28.28515625" style="1" customWidth="1"/>
    <col min="8713" max="8713" width="19.42578125" style="1" customWidth="1"/>
    <col min="8714" max="8714" width="13.28515625" style="1" customWidth="1"/>
    <col min="8715" max="8715" width="16.42578125" style="1" customWidth="1"/>
    <col min="8716" max="8716" width="15.5703125" style="1" customWidth="1"/>
    <col min="8717" max="8718" width="15.28515625" style="1" customWidth="1"/>
    <col min="8719" max="8719" width="14" style="1" customWidth="1"/>
    <col min="8720" max="8720" width="11.42578125" style="1"/>
    <col min="8721" max="8721" width="15.5703125" style="1" customWidth="1"/>
    <col min="8722" max="8722" width="15" style="1" customWidth="1"/>
    <col min="8723" max="8723" width="18.42578125" style="1" customWidth="1"/>
    <col min="8724" max="8725" width="11.42578125" style="1"/>
    <col min="8726" max="8726" width="14.7109375" style="1" customWidth="1"/>
    <col min="8727" max="8727" width="17" style="1" customWidth="1"/>
    <col min="8728" max="8728" width="16.28515625" style="1" customWidth="1"/>
    <col min="8729" max="8966" width="11.42578125" style="1"/>
    <col min="8967" max="8967" width="16.7109375" style="1" customWidth="1"/>
    <col min="8968" max="8968" width="28.28515625" style="1" customWidth="1"/>
    <col min="8969" max="8969" width="19.42578125" style="1" customWidth="1"/>
    <col min="8970" max="8970" width="13.28515625" style="1" customWidth="1"/>
    <col min="8971" max="8971" width="16.42578125" style="1" customWidth="1"/>
    <col min="8972" max="8972" width="15.5703125" style="1" customWidth="1"/>
    <col min="8973" max="8974" width="15.28515625" style="1" customWidth="1"/>
    <col min="8975" max="8975" width="14" style="1" customWidth="1"/>
    <col min="8976" max="8976" width="11.42578125" style="1"/>
    <col min="8977" max="8977" width="15.5703125" style="1" customWidth="1"/>
    <col min="8978" max="8978" width="15" style="1" customWidth="1"/>
    <col min="8979" max="8979" width="18.42578125" style="1" customWidth="1"/>
    <col min="8980" max="8981" width="11.42578125" style="1"/>
    <col min="8982" max="8982" width="14.7109375" style="1" customWidth="1"/>
    <col min="8983" max="8983" width="17" style="1" customWidth="1"/>
    <col min="8984" max="8984" width="16.28515625" style="1" customWidth="1"/>
    <col min="8985" max="9222" width="9.140625" style="1"/>
    <col min="9223" max="9223" width="16.7109375" style="1" customWidth="1"/>
    <col min="9224" max="9224" width="28.28515625" style="1" customWidth="1"/>
    <col min="9225" max="9225" width="19.42578125" style="1" customWidth="1"/>
    <col min="9226" max="9226" width="13.28515625" style="1" customWidth="1"/>
    <col min="9227" max="9227" width="16.42578125" style="1" customWidth="1"/>
    <col min="9228" max="9228" width="15.5703125" style="1" customWidth="1"/>
    <col min="9229" max="9230" width="15.28515625" style="1" customWidth="1"/>
    <col min="9231" max="9231" width="14" style="1" customWidth="1"/>
    <col min="9232" max="9232" width="11.42578125" style="1"/>
    <col min="9233" max="9233" width="15.5703125" style="1" customWidth="1"/>
    <col min="9234" max="9234" width="15" style="1" customWidth="1"/>
    <col min="9235" max="9235" width="18.42578125" style="1" customWidth="1"/>
    <col min="9236" max="9237" width="11.42578125" style="1"/>
    <col min="9238" max="9238" width="14.7109375" style="1" customWidth="1"/>
    <col min="9239" max="9239" width="17" style="1" customWidth="1"/>
    <col min="9240" max="9240" width="16.28515625" style="1" customWidth="1"/>
    <col min="9241" max="9478" width="11.42578125" style="1"/>
    <col min="9479" max="9479" width="16.7109375" style="1" customWidth="1"/>
    <col min="9480" max="9480" width="28.28515625" style="1" customWidth="1"/>
    <col min="9481" max="9481" width="19.42578125" style="1" customWidth="1"/>
    <col min="9482" max="9482" width="13.28515625" style="1" customWidth="1"/>
    <col min="9483" max="9483" width="16.42578125" style="1" customWidth="1"/>
    <col min="9484" max="9484" width="15.5703125" style="1" customWidth="1"/>
    <col min="9485" max="9486" width="15.28515625" style="1" customWidth="1"/>
    <col min="9487" max="9487" width="14" style="1" customWidth="1"/>
    <col min="9488" max="9488" width="11.42578125" style="1"/>
    <col min="9489" max="9489" width="15.5703125" style="1" customWidth="1"/>
    <col min="9490" max="9490" width="15" style="1" customWidth="1"/>
    <col min="9491" max="9491" width="18.42578125" style="1" customWidth="1"/>
    <col min="9492" max="9493" width="11.42578125" style="1"/>
    <col min="9494" max="9494" width="14.7109375" style="1" customWidth="1"/>
    <col min="9495" max="9495" width="17" style="1" customWidth="1"/>
    <col min="9496" max="9496" width="16.28515625" style="1" customWidth="1"/>
    <col min="9497" max="9734" width="11.42578125" style="1"/>
    <col min="9735" max="9735" width="16.7109375" style="1" customWidth="1"/>
    <col min="9736" max="9736" width="28.28515625" style="1" customWidth="1"/>
    <col min="9737" max="9737" width="19.42578125" style="1" customWidth="1"/>
    <col min="9738" max="9738" width="13.28515625" style="1" customWidth="1"/>
    <col min="9739" max="9739" width="16.42578125" style="1" customWidth="1"/>
    <col min="9740" max="9740" width="15.5703125" style="1" customWidth="1"/>
    <col min="9741" max="9742" width="15.28515625" style="1" customWidth="1"/>
    <col min="9743" max="9743" width="14" style="1" customWidth="1"/>
    <col min="9744" max="9744" width="11.42578125" style="1"/>
    <col min="9745" max="9745" width="15.5703125" style="1" customWidth="1"/>
    <col min="9746" max="9746" width="15" style="1" customWidth="1"/>
    <col min="9747" max="9747" width="18.42578125" style="1" customWidth="1"/>
    <col min="9748" max="9749" width="11.42578125" style="1"/>
    <col min="9750" max="9750" width="14.7109375" style="1" customWidth="1"/>
    <col min="9751" max="9751" width="17" style="1" customWidth="1"/>
    <col min="9752" max="9752" width="16.28515625" style="1" customWidth="1"/>
    <col min="9753" max="9990" width="11.42578125" style="1"/>
    <col min="9991" max="9991" width="16.7109375" style="1" customWidth="1"/>
    <col min="9992" max="9992" width="28.28515625" style="1" customWidth="1"/>
    <col min="9993" max="9993" width="19.42578125" style="1" customWidth="1"/>
    <col min="9994" max="9994" width="13.28515625" style="1" customWidth="1"/>
    <col min="9995" max="9995" width="16.42578125" style="1" customWidth="1"/>
    <col min="9996" max="9996" width="15.5703125" style="1" customWidth="1"/>
    <col min="9997" max="9998" width="15.28515625" style="1" customWidth="1"/>
    <col min="9999" max="9999" width="14" style="1" customWidth="1"/>
    <col min="10000" max="10000" width="11.42578125" style="1"/>
    <col min="10001" max="10001" width="15.5703125" style="1" customWidth="1"/>
    <col min="10002" max="10002" width="15" style="1" customWidth="1"/>
    <col min="10003" max="10003" width="18.42578125" style="1" customWidth="1"/>
    <col min="10004" max="10005" width="11.42578125" style="1"/>
    <col min="10006" max="10006" width="14.7109375" style="1" customWidth="1"/>
    <col min="10007" max="10007" width="17" style="1" customWidth="1"/>
    <col min="10008" max="10008" width="16.28515625" style="1" customWidth="1"/>
    <col min="10009" max="10246" width="9.140625" style="1"/>
    <col min="10247" max="10247" width="16.7109375" style="1" customWidth="1"/>
    <col min="10248" max="10248" width="28.28515625" style="1" customWidth="1"/>
    <col min="10249" max="10249" width="19.42578125" style="1" customWidth="1"/>
    <col min="10250" max="10250" width="13.28515625" style="1" customWidth="1"/>
    <col min="10251" max="10251" width="16.42578125" style="1" customWidth="1"/>
    <col min="10252" max="10252" width="15.5703125" style="1" customWidth="1"/>
    <col min="10253" max="10254" width="15.28515625" style="1" customWidth="1"/>
    <col min="10255" max="10255" width="14" style="1" customWidth="1"/>
    <col min="10256" max="10256" width="11.42578125" style="1"/>
    <col min="10257" max="10257" width="15.5703125" style="1" customWidth="1"/>
    <col min="10258" max="10258" width="15" style="1" customWidth="1"/>
    <col min="10259" max="10259" width="18.42578125" style="1" customWidth="1"/>
    <col min="10260" max="10261" width="11.42578125" style="1"/>
    <col min="10262" max="10262" width="14.7109375" style="1" customWidth="1"/>
    <col min="10263" max="10263" width="17" style="1" customWidth="1"/>
    <col min="10264" max="10264" width="16.28515625" style="1" customWidth="1"/>
    <col min="10265" max="10502" width="11.42578125" style="1"/>
    <col min="10503" max="10503" width="16.7109375" style="1" customWidth="1"/>
    <col min="10504" max="10504" width="28.28515625" style="1" customWidth="1"/>
    <col min="10505" max="10505" width="19.42578125" style="1" customWidth="1"/>
    <col min="10506" max="10506" width="13.28515625" style="1" customWidth="1"/>
    <col min="10507" max="10507" width="16.42578125" style="1" customWidth="1"/>
    <col min="10508" max="10508" width="15.5703125" style="1" customWidth="1"/>
    <col min="10509" max="10510" width="15.28515625" style="1" customWidth="1"/>
    <col min="10511" max="10511" width="14" style="1" customWidth="1"/>
    <col min="10512" max="10512" width="11.42578125" style="1"/>
    <col min="10513" max="10513" width="15.5703125" style="1" customWidth="1"/>
    <col min="10514" max="10514" width="15" style="1" customWidth="1"/>
    <col min="10515" max="10515" width="18.42578125" style="1" customWidth="1"/>
    <col min="10516" max="10517" width="11.42578125" style="1"/>
    <col min="10518" max="10518" width="14.7109375" style="1" customWidth="1"/>
    <col min="10519" max="10519" width="17" style="1" customWidth="1"/>
    <col min="10520" max="10520" width="16.28515625" style="1" customWidth="1"/>
    <col min="10521" max="10758" width="11.42578125" style="1"/>
    <col min="10759" max="10759" width="16.7109375" style="1" customWidth="1"/>
    <col min="10760" max="10760" width="28.28515625" style="1" customWidth="1"/>
    <col min="10761" max="10761" width="19.42578125" style="1" customWidth="1"/>
    <col min="10762" max="10762" width="13.28515625" style="1" customWidth="1"/>
    <col min="10763" max="10763" width="16.42578125" style="1" customWidth="1"/>
    <col min="10764" max="10764" width="15.5703125" style="1" customWidth="1"/>
    <col min="10765" max="10766" width="15.28515625" style="1" customWidth="1"/>
    <col min="10767" max="10767" width="14" style="1" customWidth="1"/>
    <col min="10768" max="10768" width="11.42578125" style="1"/>
    <col min="10769" max="10769" width="15.5703125" style="1" customWidth="1"/>
    <col min="10770" max="10770" width="15" style="1" customWidth="1"/>
    <col min="10771" max="10771" width="18.42578125" style="1" customWidth="1"/>
    <col min="10772" max="10773" width="11.42578125" style="1"/>
    <col min="10774" max="10774" width="14.7109375" style="1" customWidth="1"/>
    <col min="10775" max="10775" width="17" style="1" customWidth="1"/>
    <col min="10776" max="10776" width="16.28515625" style="1" customWidth="1"/>
    <col min="10777" max="11014" width="11.42578125" style="1"/>
    <col min="11015" max="11015" width="16.7109375" style="1" customWidth="1"/>
    <col min="11016" max="11016" width="28.28515625" style="1" customWidth="1"/>
    <col min="11017" max="11017" width="19.42578125" style="1" customWidth="1"/>
    <col min="11018" max="11018" width="13.28515625" style="1" customWidth="1"/>
    <col min="11019" max="11019" width="16.42578125" style="1" customWidth="1"/>
    <col min="11020" max="11020" width="15.5703125" style="1" customWidth="1"/>
    <col min="11021" max="11022" width="15.28515625" style="1" customWidth="1"/>
    <col min="11023" max="11023" width="14" style="1" customWidth="1"/>
    <col min="11024" max="11024" width="11.42578125" style="1"/>
    <col min="11025" max="11025" width="15.5703125" style="1" customWidth="1"/>
    <col min="11026" max="11026" width="15" style="1" customWidth="1"/>
    <col min="11027" max="11027" width="18.42578125" style="1" customWidth="1"/>
    <col min="11028" max="11029" width="11.42578125" style="1"/>
    <col min="11030" max="11030" width="14.7109375" style="1" customWidth="1"/>
    <col min="11031" max="11031" width="17" style="1" customWidth="1"/>
    <col min="11032" max="11032" width="16.28515625" style="1" customWidth="1"/>
    <col min="11033" max="11270" width="9.140625" style="1"/>
    <col min="11271" max="11271" width="16.7109375" style="1" customWidth="1"/>
    <col min="11272" max="11272" width="28.28515625" style="1" customWidth="1"/>
    <col min="11273" max="11273" width="19.42578125" style="1" customWidth="1"/>
    <col min="11274" max="11274" width="13.28515625" style="1" customWidth="1"/>
    <col min="11275" max="11275" width="16.42578125" style="1" customWidth="1"/>
    <col min="11276" max="11276" width="15.5703125" style="1" customWidth="1"/>
    <col min="11277" max="11278" width="15.28515625" style="1" customWidth="1"/>
    <col min="11279" max="11279" width="14" style="1" customWidth="1"/>
    <col min="11280" max="11280" width="11.42578125" style="1"/>
    <col min="11281" max="11281" width="15.5703125" style="1" customWidth="1"/>
    <col min="11282" max="11282" width="15" style="1" customWidth="1"/>
    <col min="11283" max="11283" width="18.42578125" style="1" customWidth="1"/>
    <col min="11284" max="11285" width="11.42578125" style="1"/>
    <col min="11286" max="11286" width="14.7109375" style="1" customWidth="1"/>
    <col min="11287" max="11287" width="17" style="1" customWidth="1"/>
    <col min="11288" max="11288" width="16.28515625" style="1" customWidth="1"/>
    <col min="11289" max="11526" width="11.42578125" style="1"/>
    <col min="11527" max="11527" width="16.7109375" style="1" customWidth="1"/>
    <col min="11528" max="11528" width="28.28515625" style="1" customWidth="1"/>
    <col min="11529" max="11529" width="19.42578125" style="1" customWidth="1"/>
    <col min="11530" max="11530" width="13.28515625" style="1" customWidth="1"/>
    <col min="11531" max="11531" width="16.42578125" style="1" customWidth="1"/>
    <col min="11532" max="11532" width="15.5703125" style="1" customWidth="1"/>
    <col min="11533" max="11534" width="15.28515625" style="1" customWidth="1"/>
    <col min="11535" max="11535" width="14" style="1" customWidth="1"/>
    <col min="11536" max="11536" width="11.42578125" style="1"/>
    <col min="11537" max="11537" width="15.5703125" style="1" customWidth="1"/>
    <col min="11538" max="11538" width="15" style="1" customWidth="1"/>
    <col min="11539" max="11539" width="18.42578125" style="1" customWidth="1"/>
    <col min="11540" max="11541" width="11.42578125" style="1"/>
    <col min="11542" max="11542" width="14.7109375" style="1" customWidth="1"/>
    <col min="11543" max="11543" width="17" style="1" customWidth="1"/>
    <col min="11544" max="11544" width="16.28515625" style="1" customWidth="1"/>
    <col min="11545" max="11782" width="11.42578125" style="1"/>
    <col min="11783" max="11783" width="16.7109375" style="1" customWidth="1"/>
    <col min="11784" max="11784" width="28.28515625" style="1" customWidth="1"/>
    <col min="11785" max="11785" width="19.42578125" style="1" customWidth="1"/>
    <col min="11786" max="11786" width="13.28515625" style="1" customWidth="1"/>
    <col min="11787" max="11787" width="16.42578125" style="1" customWidth="1"/>
    <col min="11788" max="11788" width="15.5703125" style="1" customWidth="1"/>
    <col min="11789" max="11790" width="15.28515625" style="1" customWidth="1"/>
    <col min="11791" max="11791" width="14" style="1" customWidth="1"/>
    <col min="11792" max="11792" width="11.42578125" style="1"/>
    <col min="11793" max="11793" width="15.5703125" style="1" customWidth="1"/>
    <col min="11794" max="11794" width="15" style="1" customWidth="1"/>
    <col min="11795" max="11795" width="18.42578125" style="1" customWidth="1"/>
    <col min="11796" max="11797" width="11.42578125" style="1"/>
    <col min="11798" max="11798" width="14.7109375" style="1" customWidth="1"/>
    <col min="11799" max="11799" width="17" style="1" customWidth="1"/>
    <col min="11800" max="11800" width="16.28515625" style="1" customWidth="1"/>
    <col min="11801" max="12038" width="11.42578125" style="1"/>
    <col min="12039" max="12039" width="16.7109375" style="1" customWidth="1"/>
    <col min="12040" max="12040" width="28.28515625" style="1" customWidth="1"/>
    <col min="12041" max="12041" width="19.42578125" style="1" customWidth="1"/>
    <col min="12042" max="12042" width="13.28515625" style="1" customWidth="1"/>
    <col min="12043" max="12043" width="16.42578125" style="1" customWidth="1"/>
    <col min="12044" max="12044" width="15.5703125" style="1" customWidth="1"/>
    <col min="12045" max="12046" width="15.28515625" style="1" customWidth="1"/>
    <col min="12047" max="12047" width="14" style="1" customWidth="1"/>
    <col min="12048" max="12048" width="11.42578125" style="1"/>
    <col min="12049" max="12049" width="15.5703125" style="1" customWidth="1"/>
    <col min="12050" max="12050" width="15" style="1" customWidth="1"/>
    <col min="12051" max="12051" width="18.42578125" style="1" customWidth="1"/>
    <col min="12052" max="12053" width="11.42578125" style="1"/>
    <col min="12054" max="12054" width="14.7109375" style="1" customWidth="1"/>
    <col min="12055" max="12055" width="17" style="1" customWidth="1"/>
    <col min="12056" max="12056" width="16.28515625" style="1" customWidth="1"/>
    <col min="12057" max="12294" width="9.140625" style="1"/>
    <col min="12295" max="12295" width="16.7109375" style="1" customWidth="1"/>
    <col min="12296" max="12296" width="28.28515625" style="1" customWidth="1"/>
    <col min="12297" max="12297" width="19.42578125" style="1" customWidth="1"/>
    <col min="12298" max="12298" width="13.28515625" style="1" customWidth="1"/>
    <col min="12299" max="12299" width="16.42578125" style="1" customWidth="1"/>
    <col min="12300" max="12300" width="15.5703125" style="1" customWidth="1"/>
    <col min="12301" max="12302" width="15.28515625" style="1" customWidth="1"/>
    <col min="12303" max="12303" width="14" style="1" customWidth="1"/>
    <col min="12304" max="12304" width="11.42578125" style="1"/>
    <col min="12305" max="12305" width="15.5703125" style="1" customWidth="1"/>
    <col min="12306" max="12306" width="15" style="1" customWidth="1"/>
    <col min="12307" max="12307" width="18.42578125" style="1" customWidth="1"/>
    <col min="12308" max="12309" width="11.42578125" style="1"/>
    <col min="12310" max="12310" width="14.7109375" style="1" customWidth="1"/>
    <col min="12311" max="12311" width="17" style="1" customWidth="1"/>
    <col min="12312" max="12312" width="16.28515625" style="1" customWidth="1"/>
    <col min="12313" max="12550" width="11.42578125" style="1"/>
    <col min="12551" max="12551" width="16.7109375" style="1" customWidth="1"/>
    <col min="12552" max="12552" width="28.28515625" style="1" customWidth="1"/>
    <col min="12553" max="12553" width="19.42578125" style="1" customWidth="1"/>
    <col min="12554" max="12554" width="13.28515625" style="1" customWidth="1"/>
    <col min="12555" max="12555" width="16.42578125" style="1" customWidth="1"/>
    <col min="12556" max="12556" width="15.5703125" style="1" customWidth="1"/>
    <col min="12557" max="12558" width="15.28515625" style="1" customWidth="1"/>
    <col min="12559" max="12559" width="14" style="1" customWidth="1"/>
    <col min="12560" max="12560" width="11.42578125" style="1"/>
    <col min="12561" max="12561" width="15.5703125" style="1" customWidth="1"/>
    <col min="12562" max="12562" width="15" style="1" customWidth="1"/>
    <col min="12563" max="12563" width="18.42578125" style="1" customWidth="1"/>
    <col min="12564" max="12565" width="11.42578125" style="1"/>
    <col min="12566" max="12566" width="14.7109375" style="1" customWidth="1"/>
    <col min="12567" max="12567" width="17" style="1" customWidth="1"/>
    <col min="12568" max="12568" width="16.28515625" style="1" customWidth="1"/>
    <col min="12569" max="12806" width="11.42578125" style="1"/>
    <col min="12807" max="12807" width="16.7109375" style="1" customWidth="1"/>
    <col min="12808" max="12808" width="28.28515625" style="1" customWidth="1"/>
    <col min="12809" max="12809" width="19.42578125" style="1" customWidth="1"/>
    <col min="12810" max="12810" width="13.28515625" style="1" customWidth="1"/>
    <col min="12811" max="12811" width="16.42578125" style="1" customWidth="1"/>
    <col min="12812" max="12812" width="15.5703125" style="1" customWidth="1"/>
    <col min="12813" max="12814" width="15.28515625" style="1" customWidth="1"/>
    <col min="12815" max="12815" width="14" style="1" customWidth="1"/>
    <col min="12816" max="12816" width="11.42578125" style="1"/>
    <col min="12817" max="12817" width="15.5703125" style="1" customWidth="1"/>
    <col min="12818" max="12818" width="15" style="1" customWidth="1"/>
    <col min="12819" max="12819" width="18.42578125" style="1" customWidth="1"/>
    <col min="12820" max="12821" width="11.42578125" style="1"/>
    <col min="12822" max="12822" width="14.7109375" style="1" customWidth="1"/>
    <col min="12823" max="12823" width="17" style="1" customWidth="1"/>
    <col min="12824" max="12824" width="16.28515625" style="1" customWidth="1"/>
    <col min="12825" max="13062" width="11.42578125" style="1"/>
    <col min="13063" max="13063" width="16.7109375" style="1" customWidth="1"/>
    <col min="13064" max="13064" width="28.28515625" style="1" customWidth="1"/>
    <col min="13065" max="13065" width="19.42578125" style="1" customWidth="1"/>
    <col min="13066" max="13066" width="13.28515625" style="1" customWidth="1"/>
    <col min="13067" max="13067" width="16.42578125" style="1" customWidth="1"/>
    <col min="13068" max="13068" width="15.5703125" style="1" customWidth="1"/>
    <col min="13069" max="13070" width="15.28515625" style="1" customWidth="1"/>
    <col min="13071" max="13071" width="14" style="1" customWidth="1"/>
    <col min="13072" max="13072" width="11.42578125" style="1"/>
    <col min="13073" max="13073" width="15.5703125" style="1" customWidth="1"/>
    <col min="13074" max="13074" width="15" style="1" customWidth="1"/>
    <col min="13075" max="13075" width="18.42578125" style="1" customWidth="1"/>
    <col min="13076" max="13077" width="11.42578125" style="1"/>
    <col min="13078" max="13078" width="14.7109375" style="1" customWidth="1"/>
    <col min="13079" max="13079" width="17" style="1" customWidth="1"/>
    <col min="13080" max="13080" width="16.28515625" style="1" customWidth="1"/>
    <col min="13081" max="13318" width="9.140625" style="1"/>
    <col min="13319" max="13319" width="16.7109375" style="1" customWidth="1"/>
    <col min="13320" max="13320" width="28.28515625" style="1" customWidth="1"/>
    <col min="13321" max="13321" width="19.42578125" style="1" customWidth="1"/>
    <col min="13322" max="13322" width="13.28515625" style="1" customWidth="1"/>
    <col min="13323" max="13323" width="16.42578125" style="1" customWidth="1"/>
    <col min="13324" max="13324" width="15.5703125" style="1" customWidth="1"/>
    <col min="13325" max="13326" width="15.28515625" style="1" customWidth="1"/>
    <col min="13327" max="13327" width="14" style="1" customWidth="1"/>
    <col min="13328" max="13328" width="11.42578125" style="1"/>
    <col min="13329" max="13329" width="15.5703125" style="1" customWidth="1"/>
    <col min="13330" max="13330" width="15" style="1" customWidth="1"/>
    <col min="13331" max="13331" width="18.42578125" style="1" customWidth="1"/>
    <col min="13332" max="13333" width="11.42578125" style="1"/>
    <col min="13334" max="13334" width="14.7109375" style="1" customWidth="1"/>
    <col min="13335" max="13335" width="17" style="1" customWidth="1"/>
    <col min="13336" max="13336" width="16.28515625" style="1" customWidth="1"/>
    <col min="13337" max="13574" width="11.42578125" style="1"/>
    <col min="13575" max="13575" width="16.7109375" style="1" customWidth="1"/>
    <col min="13576" max="13576" width="28.28515625" style="1" customWidth="1"/>
    <col min="13577" max="13577" width="19.42578125" style="1" customWidth="1"/>
    <col min="13578" max="13578" width="13.28515625" style="1" customWidth="1"/>
    <col min="13579" max="13579" width="16.42578125" style="1" customWidth="1"/>
    <col min="13580" max="13580" width="15.5703125" style="1" customWidth="1"/>
    <col min="13581" max="13582" width="15.28515625" style="1" customWidth="1"/>
    <col min="13583" max="13583" width="14" style="1" customWidth="1"/>
    <col min="13584" max="13584" width="11.42578125" style="1"/>
    <col min="13585" max="13585" width="15.5703125" style="1" customWidth="1"/>
    <col min="13586" max="13586" width="15" style="1" customWidth="1"/>
    <col min="13587" max="13587" width="18.42578125" style="1" customWidth="1"/>
    <col min="13588" max="13589" width="11.42578125" style="1"/>
    <col min="13590" max="13590" width="14.7109375" style="1" customWidth="1"/>
    <col min="13591" max="13591" width="17" style="1" customWidth="1"/>
    <col min="13592" max="13592" width="16.28515625" style="1" customWidth="1"/>
    <col min="13593" max="13830" width="11.42578125" style="1"/>
    <col min="13831" max="13831" width="16.7109375" style="1" customWidth="1"/>
    <col min="13832" max="13832" width="28.28515625" style="1" customWidth="1"/>
    <col min="13833" max="13833" width="19.42578125" style="1" customWidth="1"/>
    <col min="13834" max="13834" width="13.28515625" style="1" customWidth="1"/>
    <col min="13835" max="13835" width="16.42578125" style="1" customWidth="1"/>
    <col min="13836" max="13836" width="15.5703125" style="1" customWidth="1"/>
    <col min="13837" max="13838" width="15.28515625" style="1" customWidth="1"/>
    <col min="13839" max="13839" width="14" style="1" customWidth="1"/>
    <col min="13840" max="13840" width="11.42578125" style="1"/>
    <col min="13841" max="13841" width="15.5703125" style="1" customWidth="1"/>
    <col min="13842" max="13842" width="15" style="1" customWidth="1"/>
    <col min="13843" max="13843" width="18.42578125" style="1" customWidth="1"/>
    <col min="13844" max="13845" width="11.42578125" style="1"/>
    <col min="13846" max="13846" width="14.7109375" style="1" customWidth="1"/>
    <col min="13847" max="13847" width="17" style="1" customWidth="1"/>
    <col min="13848" max="13848" width="16.28515625" style="1" customWidth="1"/>
    <col min="13849" max="14086" width="11.42578125" style="1"/>
    <col min="14087" max="14087" width="16.7109375" style="1" customWidth="1"/>
    <col min="14088" max="14088" width="28.28515625" style="1" customWidth="1"/>
    <col min="14089" max="14089" width="19.42578125" style="1" customWidth="1"/>
    <col min="14090" max="14090" width="13.28515625" style="1" customWidth="1"/>
    <col min="14091" max="14091" width="16.42578125" style="1" customWidth="1"/>
    <col min="14092" max="14092" width="15.5703125" style="1" customWidth="1"/>
    <col min="14093" max="14094" width="15.28515625" style="1" customWidth="1"/>
    <col min="14095" max="14095" width="14" style="1" customWidth="1"/>
    <col min="14096" max="14096" width="11.42578125" style="1"/>
    <col min="14097" max="14097" width="15.5703125" style="1" customWidth="1"/>
    <col min="14098" max="14098" width="15" style="1" customWidth="1"/>
    <col min="14099" max="14099" width="18.42578125" style="1" customWidth="1"/>
    <col min="14100" max="14101" width="11.42578125" style="1"/>
    <col min="14102" max="14102" width="14.7109375" style="1" customWidth="1"/>
    <col min="14103" max="14103" width="17" style="1" customWidth="1"/>
    <col min="14104" max="14104" width="16.28515625" style="1" customWidth="1"/>
    <col min="14105" max="14342" width="9.140625" style="1"/>
    <col min="14343" max="14343" width="16.7109375" style="1" customWidth="1"/>
    <col min="14344" max="14344" width="28.28515625" style="1" customWidth="1"/>
    <col min="14345" max="14345" width="19.42578125" style="1" customWidth="1"/>
    <col min="14346" max="14346" width="13.28515625" style="1" customWidth="1"/>
    <col min="14347" max="14347" width="16.42578125" style="1" customWidth="1"/>
    <col min="14348" max="14348" width="15.5703125" style="1" customWidth="1"/>
    <col min="14349" max="14350" width="15.28515625" style="1" customWidth="1"/>
    <col min="14351" max="14351" width="14" style="1" customWidth="1"/>
    <col min="14352" max="14352" width="11.42578125" style="1"/>
    <col min="14353" max="14353" width="15.5703125" style="1" customWidth="1"/>
    <col min="14354" max="14354" width="15" style="1" customWidth="1"/>
    <col min="14355" max="14355" width="18.42578125" style="1" customWidth="1"/>
    <col min="14356" max="14357" width="11.42578125" style="1"/>
    <col min="14358" max="14358" width="14.7109375" style="1" customWidth="1"/>
    <col min="14359" max="14359" width="17" style="1" customWidth="1"/>
    <col min="14360" max="14360" width="16.28515625" style="1" customWidth="1"/>
    <col min="14361" max="14598" width="11.42578125" style="1"/>
    <col min="14599" max="14599" width="16.7109375" style="1" customWidth="1"/>
    <col min="14600" max="14600" width="28.28515625" style="1" customWidth="1"/>
    <col min="14601" max="14601" width="19.42578125" style="1" customWidth="1"/>
    <col min="14602" max="14602" width="13.28515625" style="1" customWidth="1"/>
    <col min="14603" max="14603" width="16.42578125" style="1" customWidth="1"/>
    <col min="14604" max="14604" width="15.5703125" style="1" customWidth="1"/>
    <col min="14605" max="14606" width="15.28515625" style="1" customWidth="1"/>
    <col min="14607" max="14607" width="14" style="1" customWidth="1"/>
    <col min="14608" max="14608" width="11.42578125" style="1"/>
    <col min="14609" max="14609" width="15.5703125" style="1" customWidth="1"/>
    <col min="14610" max="14610" width="15" style="1" customWidth="1"/>
    <col min="14611" max="14611" width="18.42578125" style="1" customWidth="1"/>
    <col min="14612" max="14613" width="11.42578125" style="1"/>
    <col min="14614" max="14614" width="14.7109375" style="1" customWidth="1"/>
    <col min="14615" max="14615" width="17" style="1" customWidth="1"/>
    <col min="14616" max="14616" width="16.28515625" style="1" customWidth="1"/>
    <col min="14617" max="14854" width="11.42578125" style="1"/>
    <col min="14855" max="14855" width="16.7109375" style="1" customWidth="1"/>
    <col min="14856" max="14856" width="28.28515625" style="1" customWidth="1"/>
    <col min="14857" max="14857" width="19.42578125" style="1" customWidth="1"/>
    <col min="14858" max="14858" width="13.28515625" style="1" customWidth="1"/>
    <col min="14859" max="14859" width="16.42578125" style="1" customWidth="1"/>
    <col min="14860" max="14860" width="15.5703125" style="1" customWidth="1"/>
    <col min="14861" max="14862" width="15.28515625" style="1" customWidth="1"/>
    <col min="14863" max="14863" width="14" style="1" customWidth="1"/>
    <col min="14864" max="14864" width="11.42578125" style="1"/>
    <col min="14865" max="14865" width="15.5703125" style="1" customWidth="1"/>
    <col min="14866" max="14866" width="15" style="1" customWidth="1"/>
    <col min="14867" max="14867" width="18.42578125" style="1" customWidth="1"/>
    <col min="14868" max="14869" width="11.42578125" style="1"/>
    <col min="14870" max="14870" width="14.7109375" style="1" customWidth="1"/>
    <col min="14871" max="14871" width="17" style="1" customWidth="1"/>
    <col min="14872" max="14872" width="16.28515625" style="1" customWidth="1"/>
    <col min="14873" max="15110" width="11.42578125" style="1"/>
    <col min="15111" max="15111" width="16.7109375" style="1" customWidth="1"/>
    <col min="15112" max="15112" width="28.28515625" style="1" customWidth="1"/>
    <col min="15113" max="15113" width="19.42578125" style="1" customWidth="1"/>
    <col min="15114" max="15114" width="13.28515625" style="1" customWidth="1"/>
    <col min="15115" max="15115" width="16.42578125" style="1" customWidth="1"/>
    <col min="15116" max="15116" width="15.5703125" style="1" customWidth="1"/>
    <col min="15117" max="15118" width="15.28515625" style="1" customWidth="1"/>
    <col min="15119" max="15119" width="14" style="1" customWidth="1"/>
    <col min="15120" max="15120" width="11.42578125" style="1"/>
    <col min="15121" max="15121" width="15.5703125" style="1" customWidth="1"/>
    <col min="15122" max="15122" width="15" style="1" customWidth="1"/>
    <col min="15123" max="15123" width="18.42578125" style="1" customWidth="1"/>
    <col min="15124" max="15125" width="11.42578125" style="1"/>
    <col min="15126" max="15126" width="14.7109375" style="1" customWidth="1"/>
    <col min="15127" max="15127" width="17" style="1" customWidth="1"/>
    <col min="15128" max="15128" width="16.28515625" style="1" customWidth="1"/>
    <col min="15129" max="15366" width="9.140625" style="1"/>
    <col min="15367" max="15367" width="16.7109375" style="1" customWidth="1"/>
    <col min="15368" max="15368" width="28.28515625" style="1" customWidth="1"/>
    <col min="15369" max="15369" width="19.42578125" style="1" customWidth="1"/>
    <col min="15370" max="15370" width="13.28515625" style="1" customWidth="1"/>
    <col min="15371" max="15371" width="16.42578125" style="1" customWidth="1"/>
    <col min="15372" max="15372" width="15.5703125" style="1" customWidth="1"/>
    <col min="15373" max="15374" width="15.28515625" style="1" customWidth="1"/>
    <col min="15375" max="15375" width="14" style="1" customWidth="1"/>
    <col min="15376" max="15376" width="11.42578125" style="1"/>
    <col min="15377" max="15377" width="15.5703125" style="1" customWidth="1"/>
    <col min="15378" max="15378" width="15" style="1" customWidth="1"/>
    <col min="15379" max="15379" width="18.42578125" style="1" customWidth="1"/>
    <col min="15380" max="15381" width="11.42578125" style="1"/>
    <col min="15382" max="15382" width="14.7109375" style="1" customWidth="1"/>
    <col min="15383" max="15383" width="17" style="1" customWidth="1"/>
    <col min="15384" max="15384" width="16.28515625" style="1" customWidth="1"/>
    <col min="15385" max="15622" width="11.42578125" style="1"/>
    <col min="15623" max="15623" width="16.7109375" style="1" customWidth="1"/>
    <col min="15624" max="15624" width="28.28515625" style="1" customWidth="1"/>
    <col min="15625" max="15625" width="19.42578125" style="1" customWidth="1"/>
    <col min="15626" max="15626" width="13.28515625" style="1" customWidth="1"/>
    <col min="15627" max="15627" width="16.42578125" style="1" customWidth="1"/>
    <col min="15628" max="15628" width="15.5703125" style="1" customWidth="1"/>
    <col min="15629" max="15630" width="15.28515625" style="1" customWidth="1"/>
    <col min="15631" max="15631" width="14" style="1" customWidth="1"/>
    <col min="15632" max="15632" width="11.42578125" style="1"/>
    <col min="15633" max="15633" width="15.5703125" style="1" customWidth="1"/>
    <col min="15634" max="15634" width="15" style="1" customWidth="1"/>
    <col min="15635" max="15635" width="18.42578125" style="1" customWidth="1"/>
    <col min="15636" max="15637" width="11.42578125" style="1"/>
    <col min="15638" max="15638" width="14.7109375" style="1" customWidth="1"/>
    <col min="15639" max="15639" width="17" style="1" customWidth="1"/>
    <col min="15640" max="15640" width="16.28515625" style="1" customWidth="1"/>
    <col min="15641" max="15878" width="11.42578125" style="1"/>
    <col min="15879" max="15879" width="16.7109375" style="1" customWidth="1"/>
    <col min="15880" max="15880" width="28.28515625" style="1" customWidth="1"/>
    <col min="15881" max="15881" width="19.42578125" style="1" customWidth="1"/>
    <col min="15882" max="15882" width="13.28515625" style="1" customWidth="1"/>
    <col min="15883" max="15883" width="16.42578125" style="1" customWidth="1"/>
    <col min="15884" max="15884" width="15.5703125" style="1" customWidth="1"/>
    <col min="15885" max="15886" width="15.28515625" style="1" customWidth="1"/>
    <col min="15887" max="15887" width="14" style="1" customWidth="1"/>
    <col min="15888" max="15888" width="11.42578125" style="1"/>
    <col min="15889" max="15889" width="15.5703125" style="1" customWidth="1"/>
    <col min="15890" max="15890" width="15" style="1" customWidth="1"/>
    <col min="15891" max="15891" width="18.42578125" style="1" customWidth="1"/>
    <col min="15892" max="15893" width="11.42578125" style="1"/>
    <col min="15894" max="15894" width="14.7109375" style="1" customWidth="1"/>
    <col min="15895" max="15895" width="17" style="1" customWidth="1"/>
    <col min="15896" max="15896" width="16.28515625" style="1" customWidth="1"/>
    <col min="15897" max="16134" width="11.42578125" style="1"/>
    <col min="16135" max="16135" width="16.7109375" style="1" customWidth="1"/>
    <col min="16136" max="16136" width="28.28515625" style="1" customWidth="1"/>
    <col min="16137" max="16137" width="19.42578125" style="1" customWidth="1"/>
    <col min="16138" max="16138" width="13.28515625" style="1" customWidth="1"/>
    <col min="16139" max="16139" width="16.42578125" style="1" customWidth="1"/>
    <col min="16140" max="16140" width="15.5703125" style="1" customWidth="1"/>
    <col min="16141" max="16142" width="15.28515625" style="1" customWidth="1"/>
    <col min="16143" max="16143" width="14" style="1" customWidth="1"/>
    <col min="16144" max="16144" width="11.42578125" style="1"/>
    <col min="16145" max="16145" width="15.5703125" style="1" customWidth="1"/>
    <col min="16146" max="16146" width="15" style="1" customWidth="1"/>
    <col min="16147" max="16147" width="18.42578125" style="1" customWidth="1"/>
    <col min="16148" max="16149" width="11.42578125" style="1"/>
    <col min="16150" max="16150" width="14.7109375" style="1" customWidth="1"/>
    <col min="16151" max="16151" width="17" style="1" customWidth="1"/>
    <col min="16152" max="16152" width="16.28515625" style="1" customWidth="1"/>
    <col min="16153" max="16384" width="9.140625" style="1"/>
  </cols>
  <sheetData>
    <row r="1" spans="2:24" ht="38.25" customHeight="1" x14ac:dyDescent="0.15">
      <c r="C1" s="544" t="s">
        <v>381</v>
      </c>
      <c r="D1" s="544"/>
      <c r="E1" s="544"/>
      <c r="F1" s="544"/>
      <c r="G1" s="544"/>
      <c r="H1" s="544"/>
      <c r="I1" s="544"/>
      <c r="J1" s="544"/>
      <c r="K1" s="544"/>
      <c r="L1" s="544"/>
      <c r="M1" s="544"/>
      <c r="N1" s="544"/>
      <c r="O1" s="544"/>
      <c r="P1" s="544"/>
      <c r="Q1" s="544"/>
      <c r="R1" s="544"/>
      <c r="S1" s="544"/>
      <c r="T1" s="544"/>
      <c r="U1" s="80"/>
      <c r="V1" s="80"/>
      <c r="W1" s="80"/>
      <c r="X1" s="80"/>
    </row>
    <row r="2" spans="2:24" ht="38.25" customHeight="1" thickBot="1" x14ac:dyDescent="0.2">
      <c r="C2" s="545" t="s">
        <v>382</v>
      </c>
      <c r="D2" s="546"/>
      <c r="E2" s="546"/>
      <c r="F2" s="546"/>
      <c r="G2" s="546"/>
      <c r="H2" s="546"/>
      <c r="I2" s="546"/>
      <c r="J2" s="546"/>
      <c r="K2" s="546"/>
      <c r="L2" s="546"/>
      <c r="M2" s="546"/>
      <c r="N2" s="546"/>
      <c r="O2" s="546"/>
      <c r="P2" s="546"/>
      <c r="Q2" s="546"/>
      <c r="R2" s="546"/>
      <c r="S2" s="546"/>
      <c r="T2" s="546"/>
    </row>
    <row r="3" spans="2:24" ht="24" customHeight="1" thickBot="1" x14ac:dyDescent="0.2">
      <c r="B3" s="441" t="s">
        <v>383</v>
      </c>
      <c r="C3" s="442"/>
      <c r="D3" s="442"/>
      <c r="E3" s="442"/>
      <c r="F3" s="443"/>
      <c r="G3" s="441"/>
      <c r="H3" s="442"/>
      <c r="I3" s="442"/>
      <c r="J3" s="441" t="s">
        <v>384</v>
      </c>
      <c r="K3" s="442"/>
      <c r="L3" s="442"/>
      <c r="M3" s="442"/>
      <c r="N3" s="443"/>
      <c r="O3" s="441" t="s">
        <v>385</v>
      </c>
      <c r="P3" s="442"/>
      <c r="Q3" s="442"/>
      <c r="R3" s="442"/>
      <c r="S3" s="442"/>
      <c r="T3" s="443"/>
    </row>
    <row r="4" spans="2:24" s="138" customFormat="1" ht="61.5" customHeight="1" x14ac:dyDescent="0.15">
      <c r="B4" s="532" t="s">
        <v>386</v>
      </c>
      <c r="C4" s="532" t="s">
        <v>387</v>
      </c>
      <c r="D4" s="553" t="s">
        <v>388</v>
      </c>
      <c r="E4" s="540" t="s">
        <v>389</v>
      </c>
      <c r="F4" s="540" t="s">
        <v>390</v>
      </c>
      <c r="G4" s="540" t="s">
        <v>391</v>
      </c>
      <c r="H4" s="540" t="s">
        <v>392</v>
      </c>
      <c r="I4" s="542" t="s">
        <v>393</v>
      </c>
      <c r="J4" s="536" t="s">
        <v>394</v>
      </c>
      <c r="K4" s="538" t="s">
        <v>395</v>
      </c>
      <c r="L4" s="538" t="s">
        <v>396</v>
      </c>
      <c r="M4" s="538" t="s">
        <v>397</v>
      </c>
      <c r="N4" s="534" t="s">
        <v>398</v>
      </c>
      <c r="O4" s="549" t="s">
        <v>399</v>
      </c>
      <c r="P4" s="551" t="s">
        <v>400</v>
      </c>
      <c r="Q4" s="540" t="s">
        <v>401</v>
      </c>
      <c r="R4" s="551" t="s">
        <v>402</v>
      </c>
      <c r="S4" s="547" t="s">
        <v>403</v>
      </c>
      <c r="T4" s="548"/>
    </row>
    <row r="5" spans="2:24" s="138" customFormat="1" ht="84" customHeight="1" thickBot="1" x14ac:dyDescent="0.2">
      <c r="B5" s="533"/>
      <c r="C5" s="533"/>
      <c r="D5" s="554"/>
      <c r="E5" s="541"/>
      <c r="F5" s="541"/>
      <c r="G5" s="541"/>
      <c r="H5" s="541"/>
      <c r="I5" s="543"/>
      <c r="J5" s="537"/>
      <c r="K5" s="539"/>
      <c r="L5" s="539"/>
      <c r="M5" s="539"/>
      <c r="N5" s="535"/>
      <c r="O5" s="550"/>
      <c r="P5" s="552"/>
      <c r="Q5" s="541"/>
      <c r="R5" s="552" t="s">
        <v>404</v>
      </c>
      <c r="S5" s="202" t="s">
        <v>405</v>
      </c>
      <c r="T5" s="208" t="s">
        <v>406</v>
      </c>
    </row>
    <row r="6" spans="2:24" ht="21" customHeight="1" x14ac:dyDescent="0.15">
      <c r="B6" s="339"/>
      <c r="C6" s="341"/>
      <c r="D6" s="343"/>
      <c r="E6" s="342"/>
      <c r="F6" s="342"/>
      <c r="G6" s="342"/>
      <c r="H6" s="342"/>
      <c r="I6" s="340"/>
      <c r="J6" s="359"/>
      <c r="K6" s="360"/>
      <c r="L6" s="361"/>
      <c r="M6" s="361"/>
      <c r="N6" s="362"/>
      <c r="O6" s="369"/>
      <c r="P6" s="348"/>
      <c r="Q6" s="347"/>
      <c r="R6" s="348"/>
      <c r="S6" s="348"/>
      <c r="T6" s="349"/>
    </row>
    <row r="7" spans="2:24" ht="39" customHeight="1" x14ac:dyDescent="0.15">
      <c r="B7" s="352" t="s">
        <v>433</v>
      </c>
      <c r="C7" s="377" t="s">
        <v>1074</v>
      </c>
      <c r="D7" s="316" t="s">
        <v>1075</v>
      </c>
      <c r="E7" s="318" t="s">
        <v>323</v>
      </c>
      <c r="F7" s="309" t="s">
        <v>410</v>
      </c>
      <c r="G7" s="390" t="s">
        <v>466</v>
      </c>
      <c r="H7" s="85" t="s">
        <v>428</v>
      </c>
      <c r="I7" s="273">
        <v>1</v>
      </c>
      <c r="J7" s="378" t="s">
        <v>1076</v>
      </c>
      <c r="K7" s="379" t="s">
        <v>418</v>
      </c>
      <c r="L7" s="379" t="s">
        <v>447</v>
      </c>
      <c r="M7" s="379" t="s">
        <v>570</v>
      </c>
      <c r="N7" s="380" t="s">
        <v>881</v>
      </c>
      <c r="O7" s="370">
        <v>0</v>
      </c>
      <c r="P7" s="272">
        <v>15</v>
      </c>
      <c r="Q7" s="274">
        <f>+O7+P7</f>
        <v>15</v>
      </c>
      <c r="R7" s="272" t="s">
        <v>415</v>
      </c>
      <c r="S7" s="391">
        <v>0</v>
      </c>
      <c r="T7" s="392">
        <v>0</v>
      </c>
    </row>
    <row r="8" spans="2:24" ht="39" customHeight="1" x14ac:dyDescent="0.15">
      <c r="B8" s="352" t="s">
        <v>407</v>
      </c>
      <c r="C8" s="350" t="s">
        <v>408</v>
      </c>
      <c r="D8" s="317" t="s">
        <v>409</v>
      </c>
      <c r="E8" s="413" t="s">
        <v>287</v>
      </c>
      <c r="F8" s="309" t="s">
        <v>410</v>
      </c>
      <c r="G8" s="309" t="s">
        <v>411</v>
      </c>
      <c r="H8" s="85" t="s">
        <v>412</v>
      </c>
      <c r="I8" s="212">
        <v>1</v>
      </c>
      <c r="J8" s="363" t="s">
        <v>413</v>
      </c>
      <c r="K8" s="309" t="s">
        <v>414</v>
      </c>
      <c r="L8" s="309"/>
      <c r="M8" s="309"/>
      <c r="N8" s="364"/>
      <c r="O8" s="370">
        <v>200</v>
      </c>
      <c r="P8" s="272">
        <v>0</v>
      </c>
      <c r="Q8" s="351">
        <f>+O8+P8</f>
        <v>200</v>
      </c>
      <c r="R8" s="272" t="s">
        <v>415</v>
      </c>
      <c r="S8" s="272">
        <v>0</v>
      </c>
      <c r="T8" s="371">
        <v>0</v>
      </c>
    </row>
    <row r="9" spans="2:24" ht="39" customHeight="1" x14ac:dyDescent="0.15">
      <c r="B9" s="352" t="s">
        <v>433</v>
      </c>
      <c r="C9" s="350" t="s">
        <v>416</v>
      </c>
      <c r="D9" s="317" t="s">
        <v>417</v>
      </c>
      <c r="E9" s="413" t="s">
        <v>287</v>
      </c>
      <c r="F9" s="309" t="s">
        <v>410</v>
      </c>
      <c r="G9" s="309" t="s">
        <v>411</v>
      </c>
      <c r="H9" s="85" t="s">
        <v>412</v>
      </c>
      <c r="I9" s="212">
        <v>2</v>
      </c>
      <c r="J9" s="363" t="s">
        <v>1089</v>
      </c>
      <c r="K9" s="309" t="s">
        <v>418</v>
      </c>
      <c r="L9" s="309" t="s">
        <v>419</v>
      </c>
      <c r="M9" s="309" t="s">
        <v>420</v>
      </c>
      <c r="N9" s="364" t="s">
        <v>420</v>
      </c>
      <c r="O9" s="370">
        <v>0</v>
      </c>
      <c r="P9" s="85">
        <v>200</v>
      </c>
      <c r="Q9" s="351">
        <f t="shared" ref="Q9:Q17" si="0">+O9+P9</f>
        <v>200</v>
      </c>
      <c r="R9" s="272" t="s">
        <v>415</v>
      </c>
      <c r="S9" s="272">
        <v>0</v>
      </c>
      <c r="T9" s="371">
        <v>0</v>
      </c>
    </row>
    <row r="10" spans="2:24" ht="39" customHeight="1" x14ac:dyDescent="0.15">
      <c r="B10" s="352" t="s">
        <v>407</v>
      </c>
      <c r="C10" s="350" t="s">
        <v>421</v>
      </c>
      <c r="D10" s="317" t="s">
        <v>422</v>
      </c>
      <c r="E10" s="413" t="s">
        <v>287</v>
      </c>
      <c r="F10" s="309" t="s">
        <v>410</v>
      </c>
      <c r="G10" s="309" t="s">
        <v>411</v>
      </c>
      <c r="H10" s="85" t="s">
        <v>412</v>
      </c>
      <c r="I10" s="212">
        <v>3</v>
      </c>
      <c r="J10" s="363" t="s">
        <v>423</v>
      </c>
      <c r="K10" s="318" t="s">
        <v>424</v>
      </c>
      <c r="L10" s="318"/>
      <c r="M10" s="318"/>
      <c r="N10" s="365"/>
      <c r="O10" s="370">
        <f>80*3</f>
        <v>240</v>
      </c>
      <c r="P10" s="85">
        <v>0</v>
      </c>
      <c r="Q10" s="351">
        <f t="shared" si="0"/>
        <v>240</v>
      </c>
      <c r="R10" s="272" t="s">
        <v>415</v>
      </c>
      <c r="S10" s="272">
        <v>0</v>
      </c>
      <c r="T10" s="371">
        <v>0</v>
      </c>
    </row>
    <row r="11" spans="2:24" ht="39" customHeight="1" x14ac:dyDescent="0.15">
      <c r="B11" s="352" t="s">
        <v>425</v>
      </c>
      <c r="C11" s="350" t="s">
        <v>426</v>
      </c>
      <c r="D11" s="317" t="s">
        <v>427</v>
      </c>
      <c r="E11" s="318" t="s">
        <v>316</v>
      </c>
      <c r="F11" s="309" t="s">
        <v>410</v>
      </c>
      <c r="G11" s="309" t="s">
        <v>411</v>
      </c>
      <c r="H11" s="85" t="s">
        <v>428</v>
      </c>
      <c r="I11" s="212">
        <v>1</v>
      </c>
      <c r="J11" s="363" t="s">
        <v>429</v>
      </c>
      <c r="K11" s="318" t="s">
        <v>418</v>
      </c>
      <c r="L11" s="318" t="s">
        <v>430</v>
      </c>
      <c r="M11" s="318" t="s">
        <v>431</v>
      </c>
      <c r="N11" s="365" t="s">
        <v>432</v>
      </c>
      <c r="O11" s="370">
        <v>0</v>
      </c>
      <c r="P11" s="85">
        <v>120</v>
      </c>
      <c r="Q11" s="351">
        <v>120</v>
      </c>
      <c r="R11" s="272" t="s">
        <v>415</v>
      </c>
      <c r="S11" s="272">
        <v>0</v>
      </c>
      <c r="T11" s="371">
        <v>0</v>
      </c>
    </row>
    <row r="12" spans="2:24" ht="39" customHeight="1" x14ac:dyDescent="0.15">
      <c r="B12" s="352" t="s">
        <v>433</v>
      </c>
      <c r="C12" s="350" t="s">
        <v>434</v>
      </c>
      <c r="D12" s="317" t="s">
        <v>435</v>
      </c>
      <c r="E12" s="413" t="s">
        <v>287</v>
      </c>
      <c r="F12" s="309" t="s">
        <v>410</v>
      </c>
      <c r="G12" s="309" t="s">
        <v>411</v>
      </c>
      <c r="H12" s="85" t="s">
        <v>412</v>
      </c>
      <c r="I12" s="212">
        <v>1</v>
      </c>
      <c r="J12" s="363" t="s">
        <v>436</v>
      </c>
      <c r="K12" s="318" t="s">
        <v>418</v>
      </c>
      <c r="L12" s="318" t="s">
        <v>437</v>
      </c>
      <c r="M12" s="318" t="s">
        <v>437</v>
      </c>
      <c r="N12" s="365" t="s">
        <v>437</v>
      </c>
      <c r="O12" s="370">
        <v>0</v>
      </c>
      <c r="P12" s="85">
        <v>350</v>
      </c>
      <c r="Q12" s="351">
        <f t="shared" si="0"/>
        <v>350</v>
      </c>
      <c r="R12" s="272" t="s">
        <v>438</v>
      </c>
      <c r="S12" s="272">
        <v>1</v>
      </c>
      <c r="T12" s="371">
        <v>55</v>
      </c>
    </row>
    <row r="13" spans="2:24" ht="39" customHeight="1" x14ac:dyDescent="0.15">
      <c r="B13" s="352" t="s">
        <v>439</v>
      </c>
      <c r="C13" s="350" t="s">
        <v>440</v>
      </c>
      <c r="D13" s="317" t="s">
        <v>441</v>
      </c>
      <c r="E13" s="414" t="s">
        <v>251</v>
      </c>
      <c r="F13" s="309" t="s">
        <v>410</v>
      </c>
      <c r="G13" s="309" t="s">
        <v>411</v>
      </c>
      <c r="H13" s="85" t="s">
        <v>412</v>
      </c>
      <c r="I13" s="212">
        <v>1</v>
      </c>
      <c r="J13" s="363" t="s">
        <v>442</v>
      </c>
      <c r="K13" s="318" t="s">
        <v>418</v>
      </c>
      <c r="L13" s="318" t="s">
        <v>419</v>
      </c>
      <c r="M13" s="318" t="s">
        <v>419</v>
      </c>
      <c r="N13" s="365" t="s">
        <v>443</v>
      </c>
      <c r="O13" s="370">
        <v>722</v>
      </c>
      <c r="P13" s="85">
        <v>127</v>
      </c>
      <c r="Q13" s="351">
        <f t="shared" si="0"/>
        <v>849</v>
      </c>
      <c r="R13" s="272" t="s">
        <v>415</v>
      </c>
      <c r="S13" s="272">
        <v>0</v>
      </c>
      <c r="T13" s="371">
        <v>0</v>
      </c>
    </row>
    <row r="14" spans="2:24" ht="39" customHeight="1" x14ac:dyDescent="0.15">
      <c r="B14" s="352" t="s">
        <v>433</v>
      </c>
      <c r="C14" s="350" t="s">
        <v>444</v>
      </c>
      <c r="D14" s="317" t="s">
        <v>445</v>
      </c>
      <c r="E14" s="413" t="s">
        <v>287</v>
      </c>
      <c r="F14" s="309" t="s">
        <v>410</v>
      </c>
      <c r="G14" s="309" t="s">
        <v>411</v>
      </c>
      <c r="H14" s="85" t="s">
        <v>412</v>
      </c>
      <c r="I14" s="212">
        <v>1</v>
      </c>
      <c r="J14" s="363" t="s">
        <v>446</v>
      </c>
      <c r="K14" s="318" t="s">
        <v>418</v>
      </c>
      <c r="L14" s="318" t="s">
        <v>447</v>
      </c>
      <c r="M14" s="318" t="s">
        <v>448</v>
      </c>
      <c r="N14" s="365" t="s">
        <v>448</v>
      </c>
      <c r="O14" s="370">
        <v>0</v>
      </c>
      <c r="P14" s="85">
        <v>3000</v>
      </c>
      <c r="Q14" s="351">
        <f t="shared" si="0"/>
        <v>3000</v>
      </c>
      <c r="R14" s="272" t="s">
        <v>415</v>
      </c>
      <c r="S14" s="272">
        <v>0</v>
      </c>
      <c r="T14" s="371">
        <v>0</v>
      </c>
    </row>
    <row r="15" spans="2:24" ht="39" customHeight="1" x14ac:dyDescent="0.15">
      <c r="B15" s="352" t="s">
        <v>433</v>
      </c>
      <c r="C15" s="350" t="s">
        <v>449</v>
      </c>
      <c r="D15" s="317" t="s">
        <v>445</v>
      </c>
      <c r="E15" s="413" t="s">
        <v>287</v>
      </c>
      <c r="F15" s="309" t="s">
        <v>410</v>
      </c>
      <c r="G15" s="309" t="s">
        <v>411</v>
      </c>
      <c r="H15" s="85" t="s">
        <v>412</v>
      </c>
      <c r="I15" s="212">
        <v>1</v>
      </c>
      <c r="J15" s="363" t="s">
        <v>450</v>
      </c>
      <c r="K15" s="318" t="s">
        <v>418</v>
      </c>
      <c r="L15" s="318" t="s">
        <v>447</v>
      </c>
      <c r="M15" s="318" t="s">
        <v>451</v>
      </c>
      <c r="N15" s="365" t="s">
        <v>452</v>
      </c>
      <c r="O15" s="370">
        <v>0</v>
      </c>
      <c r="P15" s="85">
        <v>4000</v>
      </c>
      <c r="Q15" s="351">
        <f t="shared" si="0"/>
        <v>4000</v>
      </c>
      <c r="R15" s="272" t="s">
        <v>415</v>
      </c>
      <c r="S15" s="272">
        <v>0</v>
      </c>
      <c r="T15" s="371">
        <v>0</v>
      </c>
    </row>
    <row r="16" spans="2:24" ht="39" customHeight="1" x14ac:dyDescent="0.15">
      <c r="B16" s="352" t="s">
        <v>433</v>
      </c>
      <c r="C16" s="377" t="s">
        <v>449</v>
      </c>
      <c r="D16" s="316" t="s">
        <v>453</v>
      </c>
      <c r="E16" s="318" t="s">
        <v>323</v>
      </c>
      <c r="F16" s="309" t="s">
        <v>410</v>
      </c>
      <c r="G16" s="309" t="s">
        <v>454</v>
      </c>
      <c r="H16" s="85" t="s">
        <v>428</v>
      </c>
      <c r="I16" s="273">
        <v>1</v>
      </c>
      <c r="J16" s="378" t="s">
        <v>455</v>
      </c>
      <c r="K16" s="318" t="s">
        <v>418</v>
      </c>
      <c r="L16" s="318" t="s">
        <v>447</v>
      </c>
      <c r="M16" s="318" t="s">
        <v>451</v>
      </c>
      <c r="N16" s="365" t="s">
        <v>452</v>
      </c>
      <c r="O16" s="370">
        <v>0</v>
      </c>
      <c r="P16" s="85">
        <v>15</v>
      </c>
      <c r="Q16" s="274">
        <f t="shared" si="0"/>
        <v>15</v>
      </c>
      <c r="R16" s="272" t="s">
        <v>415</v>
      </c>
      <c r="S16" s="272">
        <v>0</v>
      </c>
      <c r="T16" s="371">
        <v>0</v>
      </c>
    </row>
    <row r="17" spans="2:20" ht="39" customHeight="1" x14ac:dyDescent="0.15">
      <c r="B17" s="352" t="s">
        <v>433</v>
      </c>
      <c r="C17" s="377" t="s">
        <v>449</v>
      </c>
      <c r="D17" s="316" t="s">
        <v>1073</v>
      </c>
      <c r="E17" s="318" t="s">
        <v>323</v>
      </c>
      <c r="F17" s="309" t="s">
        <v>410</v>
      </c>
      <c r="G17" s="390" t="s">
        <v>466</v>
      </c>
      <c r="H17" s="85" t="s">
        <v>428</v>
      </c>
      <c r="I17" s="273">
        <v>1</v>
      </c>
      <c r="J17" s="363" t="s">
        <v>450</v>
      </c>
      <c r="K17" s="318" t="s">
        <v>418</v>
      </c>
      <c r="L17" s="318" t="s">
        <v>447</v>
      </c>
      <c r="M17" s="318" t="s">
        <v>451</v>
      </c>
      <c r="N17" s="365" t="s">
        <v>452</v>
      </c>
      <c r="O17" s="370">
        <v>0</v>
      </c>
      <c r="P17" s="85">
        <v>30</v>
      </c>
      <c r="Q17" s="274">
        <f t="shared" si="0"/>
        <v>30</v>
      </c>
      <c r="R17" s="272" t="s">
        <v>415</v>
      </c>
      <c r="S17" s="391">
        <v>0</v>
      </c>
      <c r="T17" s="392">
        <v>0</v>
      </c>
    </row>
    <row r="18" spans="2:20" ht="39" customHeight="1" x14ac:dyDescent="0.15">
      <c r="B18" s="376" t="s">
        <v>407</v>
      </c>
      <c r="C18" s="377" t="s">
        <v>456</v>
      </c>
      <c r="D18" s="316" t="s">
        <v>457</v>
      </c>
      <c r="E18" s="413" t="s">
        <v>287</v>
      </c>
      <c r="F18" s="309" t="s">
        <v>410</v>
      </c>
      <c r="G18" s="309" t="s">
        <v>411</v>
      </c>
      <c r="H18" s="85" t="s">
        <v>412</v>
      </c>
      <c r="I18" s="273">
        <v>3</v>
      </c>
      <c r="J18" s="378" t="s">
        <v>458</v>
      </c>
      <c r="K18" s="379" t="s">
        <v>459</v>
      </c>
      <c r="L18" s="379" t="s">
        <v>43</v>
      </c>
      <c r="M18" s="379"/>
      <c r="N18" s="380"/>
      <c r="O18" s="370">
        <f>600*3</f>
        <v>1800</v>
      </c>
      <c r="P18" s="85">
        <v>0</v>
      </c>
      <c r="Q18" s="274">
        <f>+O18+P18</f>
        <v>1800</v>
      </c>
      <c r="R18" s="272" t="s">
        <v>415</v>
      </c>
      <c r="S18" s="391">
        <v>0</v>
      </c>
      <c r="T18" s="392">
        <v>0</v>
      </c>
    </row>
    <row r="19" spans="2:20" ht="73.5" customHeight="1" thickBot="1" x14ac:dyDescent="0.2">
      <c r="B19" s="353" t="s">
        <v>407</v>
      </c>
      <c r="C19" s="354" t="s">
        <v>460</v>
      </c>
      <c r="D19" s="355" t="s">
        <v>461</v>
      </c>
      <c r="E19" s="356" t="s">
        <v>287</v>
      </c>
      <c r="F19" s="357" t="s">
        <v>410</v>
      </c>
      <c r="G19" s="357" t="s">
        <v>411</v>
      </c>
      <c r="H19" s="356" t="s">
        <v>462</v>
      </c>
      <c r="I19" s="358">
        <v>24</v>
      </c>
      <c r="J19" s="366" t="s">
        <v>463</v>
      </c>
      <c r="K19" s="367" t="s">
        <v>424</v>
      </c>
      <c r="L19" s="367"/>
      <c r="M19" s="367"/>
      <c r="N19" s="368"/>
      <c r="O19" s="372">
        <v>46812</v>
      </c>
      <c r="P19" s="356">
        <v>2464</v>
      </c>
      <c r="Q19" s="373">
        <f>+O19+P19</f>
        <v>49276</v>
      </c>
      <c r="R19" s="374" t="s">
        <v>415</v>
      </c>
      <c r="S19" s="374">
        <v>0</v>
      </c>
      <c r="T19" s="375">
        <v>0</v>
      </c>
    </row>
    <row r="20" spans="2:20" s="101" customFormat="1" ht="39.75" customHeight="1" x14ac:dyDescent="0.25">
      <c r="I20" s="242">
        <f>SUM(I7:I19)</f>
        <v>41</v>
      </c>
      <c r="O20" s="243">
        <f>SUM(O7:O19)</f>
        <v>49774</v>
      </c>
      <c r="P20" s="243">
        <f t="shared" ref="P20:T20" si="1">SUM(P7:P19)</f>
        <v>10321</v>
      </c>
      <c r="Q20" s="243">
        <f t="shared" si="1"/>
        <v>60095</v>
      </c>
      <c r="R20" s="243">
        <f>+COUNTIF(R7:R19,"SI")</f>
        <v>1</v>
      </c>
      <c r="S20" s="243">
        <f t="shared" si="1"/>
        <v>1</v>
      </c>
      <c r="T20" s="243">
        <f t="shared" si="1"/>
        <v>55</v>
      </c>
    </row>
    <row r="21" spans="2:20" ht="12" thickBot="1" x14ac:dyDescent="0.2">
      <c r="I21" s="214" t="s">
        <v>52</v>
      </c>
      <c r="O21" s="249" t="s">
        <v>52</v>
      </c>
      <c r="P21" s="249" t="s">
        <v>52</v>
      </c>
      <c r="Q21" s="249" t="s">
        <v>52</v>
      </c>
      <c r="R21" s="249" t="s">
        <v>52</v>
      </c>
      <c r="S21" s="249" t="s">
        <v>52</v>
      </c>
      <c r="T21" s="249" t="s">
        <v>52</v>
      </c>
    </row>
    <row r="26" spans="2:20" ht="15" customHeight="1" x14ac:dyDescent="0.15">
      <c r="O26" s="271"/>
      <c r="P26" s="271"/>
    </row>
    <row r="27" spans="2:20" ht="15" customHeight="1" x14ac:dyDescent="0.15"/>
    <row r="29" spans="2:20" ht="30" customHeight="1" x14ac:dyDescent="0.15">
      <c r="F29" s="82" t="s">
        <v>390</v>
      </c>
      <c r="G29" s="82" t="s">
        <v>464</v>
      </c>
      <c r="H29" s="82"/>
      <c r="I29" s="83" t="s">
        <v>465</v>
      </c>
      <c r="J29" s="211"/>
      <c r="L29" s="81" t="s">
        <v>396</v>
      </c>
      <c r="M29" s="81" t="s">
        <v>397</v>
      </c>
      <c r="N29" s="84" t="s">
        <v>398</v>
      </c>
    </row>
    <row r="30" spans="2:20" x14ac:dyDescent="0.15">
      <c r="F30" s="210" t="s">
        <v>410</v>
      </c>
      <c r="G30" s="139" t="s">
        <v>466</v>
      </c>
      <c r="H30" s="139"/>
      <c r="I30" s="138" t="s">
        <v>467</v>
      </c>
      <c r="L30" s="138" t="s">
        <v>468</v>
      </c>
      <c r="M30" s="138" t="s">
        <v>469</v>
      </c>
      <c r="N30" s="213" t="s">
        <v>470</v>
      </c>
    </row>
    <row r="31" spans="2:20" x14ac:dyDescent="0.15">
      <c r="F31" s="210" t="s">
        <v>471</v>
      </c>
      <c r="G31" s="139" t="s">
        <v>472</v>
      </c>
      <c r="H31" s="139"/>
      <c r="I31" s="138" t="s">
        <v>412</v>
      </c>
      <c r="L31" s="138" t="s">
        <v>473</v>
      </c>
      <c r="M31" s="138" t="s">
        <v>473</v>
      </c>
      <c r="N31" s="213" t="s">
        <v>474</v>
      </c>
    </row>
    <row r="32" spans="2:20" x14ac:dyDescent="0.15">
      <c r="F32" s="210"/>
      <c r="G32" s="139" t="s">
        <v>454</v>
      </c>
      <c r="H32" s="139"/>
      <c r="I32" s="138" t="s">
        <v>475</v>
      </c>
      <c r="L32" s="138" t="s">
        <v>447</v>
      </c>
      <c r="M32" s="138" t="s">
        <v>476</v>
      </c>
      <c r="N32" s="213" t="s">
        <v>477</v>
      </c>
    </row>
    <row r="33" spans="7:14" x14ac:dyDescent="0.15">
      <c r="G33" s="139" t="s">
        <v>478</v>
      </c>
      <c r="H33" s="139"/>
      <c r="I33" s="138" t="s">
        <v>479</v>
      </c>
      <c r="L33" s="138" t="s">
        <v>480</v>
      </c>
      <c r="M33" s="138" t="s">
        <v>437</v>
      </c>
      <c r="N33" s="213" t="s">
        <v>481</v>
      </c>
    </row>
    <row r="34" spans="7:14" x14ac:dyDescent="0.15">
      <c r="G34" s="139" t="s">
        <v>482</v>
      </c>
      <c r="H34" s="139"/>
      <c r="I34" s="138" t="s">
        <v>483</v>
      </c>
      <c r="L34" s="138" t="s">
        <v>419</v>
      </c>
      <c r="M34" s="138" t="s">
        <v>484</v>
      </c>
      <c r="N34" s="213" t="s">
        <v>485</v>
      </c>
    </row>
    <row r="35" spans="7:14" x14ac:dyDescent="0.15">
      <c r="G35" s="139" t="s">
        <v>486</v>
      </c>
      <c r="H35" s="139"/>
      <c r="I35" s="138" t="s">
        <v>487</v>
      </c>
      <c r="L35" s="138" t="s">
        <v>488</v>
      </c>
      <c r="M35" s="138" t="s">
        <v>489</v>
      </c>
      <c r="N35" s="213" t="s">
        <v>490</v>
      </c>
    </row>
    <row r="36" spans="7:14" x14ac:dyDescent="0.15">
      <c r="G36" s="139" t="s">
        <v>491</v>
      </c>
      <c r="H36" s="139"/>
      <c r="I36" s="138" t="s">
        <v>462</v>
      </c>
      <c r="L36" s="138" t="s">
        <v>492</v>
      </c>
      <c r="M36" s="138" t="s">
        <v>493</v>
      </c>
      <c r="N36" s="213" t="s">
        <v>494</v>
      </c>
    </row>
    <row r="37" spans="7:14" x14ac:dyDescent="0.15">
      <c r="G37" s="139" t="s">
        <v>495</v>
      </c>
      <c r="H37" s="139"/>
      <c r="I37" s="138" t="s">
        <v>496</v>
      </c>
      <c r="L37" s="138" t="s">
        <v>497</v>
      </c>
      <c r="M37" s="138" t="s">
        <v>498</v>
      </c>
      <c r="N37" s="213" t="s">
        <v>499</v>
      </c>
    </row>
    <row r="38" spans="7:14" x14ac:dyDescent="0.15">
      <c r="G38" s="139" t="s">
        <v>500</v>
      </c>
      <c r="H38" s="139"/>
      <c r="I38" s="138" t="s">
        <v>501</v>
      </c>
      <c r="L38" s="138" t="s">
        <v>502</v>
      </c>
      <c r="M38" s="138" t="s">
        <v>503</v>
      </c>
      <c r="N38" s="213" t="s">
        <v>504</v>
      </c>
    </row>
    <row r="39" spans="7:14" x14ac:dyDescent="0.15">
      <c r="G39" s="139" t="s">
        <v>505</v>
      </c>
      <c r="H39" s="139"/>
      <c r="I39" s="138" t="s">
        <v>506</v>
      </c>
      <c r="L39" s="138" t="s">
        <v>507</v>
      </c>
      <c r="M39" s="138" t="s">
        <v>508</v>
      </c>
      <c r="N39" s="213" t="s">
        <v>509</v>
      </c>
    </row>
    <row r="40" spans="7:14" x14ac:dyDescent="0.15">
      <c r="G40" s="139" t="s">
        <v>510</v>
      </c>
      <c r="H40" s="139"/>
      <c r="I40" s="138" t="s">
        <v>511</v>
      </c>
      <c r="L40" s="138" t="s">
        <v>512</v>
      </c>
      <c r="M40" s="138" t="s">
        <v>513</v>
      </c>
      <c r="N40" s="213" t="s">
        <v>473</v>
      </c>
    </row>
    <row r="41" spans="7:14" x14ac:dyDescent="0.15">
      <c r="G41" s="139" t="s">
        <v>514</v>
      </c>
      <c r="H41" s="139"/>
      <c r="I41" s="138" t="s">
        <v>515</v>
      </c>
      <c r="L41" s="138" t="s">
        <v>516</v>
      </c>
      <c r="M41" s="138" t="s">
        <v>517</v>
      </c>
      <c r="N41" s="213" t="s">
        <v>518</v>
      </c>
    </row>
    <row r="42" spans="7:14" x14ac:dyDescent="0.15">
      <c r="G42" s="139" t="s">
        <v>519</v>
      </c>
      <c r="H42" s="139"/>
      <c r="I42" s="138" t="s">
        <v>520</v>
      </c>
      <c r="L42" s="138" t="s">
        <v>521</v>
      </c>
      <c r="M42" s="138" t="s">
        <v>448</v>
      </c>
      <c r="N42" s="213" t="s">
        <v>476</v>
      </c>
    </row>
    <row r="43" spans="7:14" x14ac:dyDescent="0.15">
      <c r="G43" s="139" t="s">
        <v>522</v>
      </c>
      <c r="H43" s="139"/>
      <c r="I43" s="138" t="s">
        <v>523</v>
      </c>
      <c r="L43" s="138" t="s">
        <v>524</v>
      </c>
      <c r="M43" s="138" t="s">
        <v>525</v>
      </c>
      <c r="N43" s="213" t="s">
        <v>437</v>
      </c>
    </row>
    <row r="44" spans="7:14" x14ac:dyDescent="0.15">
      <c r="G44" s="139" t="s">
        <v>526</v>
      </c>
      <c r="H44" s="139"/>
      <c r="I44" s="138" t="s">
        <v>527</v>
      </c>
      <c r="L44" s="138" t="s">
        <v>430</v>
      </c>
      <c r="M44" s="138" t="s">
        <v>528</v>
      </c>
      <c r="N44" s="213" t="s">
        <v>529</v>
      </c>
    </row>
    <row r="45" spans="7:14" x14ac:dyDescent="0.15">
      <c r="G45" s="139" t="s">
        <v>530</v>
      </c>
      <c r="H45" s="139"/>
      <c r="I45" s="138" t="s">
        <v>531</v>
      </c>
      <c r="L45" s="138" t="s">
        <v>532</v>
      </c>
      <c r="M45" s="138" t="s">
        <v>533</v>
      </c>
      <c r="N45" s="213" t="s">
        <v>534</v>
      </c>
    </row>
    <row r="46" spans="7:14" x14ac:dyDescent="0.15">
      <c r="G46" s="139" t="s">
        <v>535</v>
      </c>
      <c r="H46" s="139"/>
      <c r="I46" s="138" t="s">
        <v>428</v>
      </c>
      <c r="M46" s="138" t="s">
        <v>536</v>
      </c>
      <c r="N46" s="213" t="s">
        <v>537</v>
      </c>
    </row>
    <row r="47" spans="7:14" x14ac:dyDescent="0.15">
      <c r="G47" s="139" t="s">
        <v>411</v>
      </c>
      <c r="H47" s="139"/>
      <c r="I47" s="138" t="s">
        <v>538</v>
      </c>
      <c r="M47" s="138" t="s">
        <v>451</v>
      </c>
      <c r="N47" s="213" t="s">
        <v>539</v>
      </c>
    </row>
    <row r="48" spans="7:14" x14ac:dyDescent="0.15">
      <c r="G48" s="139" t="s">
        <v>540</v>
      </c>
      <c r="H48" s="139"/>
      <c r="I48" s="138" t="s">
        <v>541</v>
      </c>
      <c r="M48" s="138" t="s">
        <v>542</v>
      </c>
      <c r="N48" s="213" t="s">
        <v>543</v>
      </c>
    </row>
    <row r="49" spans="7:14" x14ac:dyDescent="0.15">
      <c r="G49" s="139" t="s">
        <v>544</v>
      </c>
      <c r="H49" s="139"/>
      <c r="I49" s="138" t="s">
        <v>545</v>
      </c>
      <c r="M49" s="138" t="s">
        <v>546</v>
      </c>
      <c r="N49" s="213" t="s">
        <v>547</v>
      </c>
    </row>
    <row r="50" spans="7:14" x14ac:dyDescent="0.15">
      <c r="G50" s="139" t="s">
        <v>548</v>
      </c>
      <c r="H50" s="139"/>
      <c r="I50" s="138" t="s">
        <v>549</v>
      </c>
      <c r="M50" s="138" t="s">
        <v>550</v>
      </c>
      <c r="N50" s="213" t="s">
        <v>551</v>
      </c>
    </row>
    <row r="51" spans="7:14" x14ac:dyDescent="0.15">
      <c r="G51" s="139" t="s">
        <v>552</v>
      </c>
      <c r="H51" s="139"/>
      <c r="I51" s="138" t="s">
        <v>553</v>
      </c>
      <c r="M51" s="138" t="s">
        <v>554</v>
      </c>
      <c r="N51" s="213" t="s">
        <v>555</v>
      </c>
    </row>
    <row r="52" spans="7:14" x14ac:dyDescent="0.15">
      <c r="G52" s="139" t="s">
        <v>556</v>
      </c>
      <c r="H52" s="139"/>
      <c r="I52" s="138" t="s">
        <v>557</v>
      </c>
      <c r="M52" s="138" t="s">
        <v>558</v>
      </c>
      <c r="N52" s="213" t="s">
        <v>559</v>
      </c>
    </row>
    <row r="53" spans="7:14" x14ac:dyDescent="0.15">
      <c r="G53" s="139" t="s">
        <v>560</v>
      </c>
      <c r="H53" s="139"/>
      <c r="I53" s="138" t="s">
        <v>561</v>
      </c>
      <c r="M53" s="138" t="s">
        <v>562</v>
      </c>
      <c r="N53" s="213" t="s">
        <v>563</v>
      </c>
    </row>
    <row r="54" spans="7:14" x14ac:dyDescent="0.15">
      <c r="G54" s="139" t="s">
        <v>564</v>
      </c>
      <c r="H54" s="139"/>
      <c r="I54" s="139" t="s">
        <v>565</v>
      </c>
      <c r="M54" s="138" t="s">
        <v>566</v>
      </c>
      <c r="N54" s="213" t="s">
        <v>567</v>
      </c>
    </row>
    <row r="55" spans="7:14" x14ac:dyDescent="0.15">
      <c r="G55" s="139" t="s">
        <v>568</v>
      </c>
      <c r="H55" s="139"/>
      <c r="I55" s="139" t="s">
        <v>569</v>
      </c>
      <c r="M55" s="138" t="s">
        <v>570</v>
      </c>
      <c r="N55" s="213" t="s">
        <v>571</v>
      </c>
    </row>
    <row r="56" spans="7:14" x14ac:dyDescent="0.15">
      <c r="G56" s="138" t="s">
        <v>572</v>
      </c>
      <c r="I56" s="139"/>
      <c r="M56" s="138" t="s">
        <v>573</v>
      </c>
      <c r="N56" s="213" t="s">
        <v>574</v>
      </c>
    </row>
    <row r="57" spans="7:14" x14ac:dyDescent="0.15">
      <c r="M57" s="138" t="s">
        <v>420</v>
      </c>
      <c r="N57" s="213" t="s">
        <v>575</v>
      </c>
    </row>
    <row r="58" spans="7:14" x14ac:dyDescent="0.15">
      <c r="M58" s="138" t="s">
        <v>576</v>
      </c>
      <c r="N58" s="213" t="s">
        <v>577</v>
      </c>
    </row>
    <row r="59" spans="7:14" x14ac:dyDescent="0.15">
      <c r="M59" s="138" t="s">
        <v>578</v>
      </c>
      <c r="N59" s="213" t="s">
        <v>579</v>
      </c>
    </row>
    <row r="60" spans="7:14" x14ac:dyDescent="0.15">
      <c r="M60" s="138" t="s">
        <v>580</v>
      </c>
      <c r="N60" s="213" t="s">
        <v>581</v>
      </c>
    </row>
    <row r="61" spans="7:14" x14ac:dyDescent="0.15">
      <c r="M61" s="138" t="s">
        <v>582</v>
      </c>
      <c r="N61" s="213" t="s">
        <v>583</v>
      </c>
    </row>
    <row r="62" spans="7:14" x14ac:dyDescent="0.15">
      <c r="M62" s="138" t="s">
        <v>516</v>
      </c>
      <c r="N62" s="213" t="s">
        <v>584</v>
      </c>
    </row>
    <row r="63" spans="7:14" x14ac:dyDescent="0.15">
      <c r="M63" s="138" t="s">
        <v>585</v>
      </c>
      <c r="N63" s="213" t="s">
        <v>508</v>
      </c>
    </row>
    <row r="64" spans="7:14" x14ac:dyDescent="0.15">
      <c r="M64" s="138" t="s">
        <v>586</v>
      </c>
      <c r="N64" s="213" t="s">
        <v>587</v>
      </c>
    </row>
    <row r="65" spans="13:14" x14ac:dyDescent="0.15">
      <c r="M65" s="138" t="s">
        <v>588</v>
      </c>
      <c r="N65" s="213" t="s">
        <v>589</v>
      </c>
    </row>
    <row r="66" spans="13:14" x14ac:dyDescent="0.15">
      <c r="M66" s="138" t="s">
        <v>590</v>
      </c>
      <c r="N66" s="213" t="s">
        <v>591</v>
      </c>
    </row>
    <row r="67" spans="13:14" x14ac:dyDescent="0.15">
      <c r="M67" s="138" t="s">
        <v>532</v>
      </c>
      <c r="N67" s="213" t="s">
        <v>592</v>
      </c>
    </row>
    <row r="68" spans="13:14" x14ac:dyDescent="0.15">
      <c r="M68" s="138" t="s">
        <v>593</v>
      </c>
      <c r="N68" s="213" t="s">
        <v>448</v>
      </c>
    </row>
    <row r="69" spans="13:14" x14ac:dyDescent="0.15">
      <c r="M69" s="138" t="s">
        <v>594</v>
      </c>
      <c r="N69" s="213" t="s">
        <v>595</v>
      </c>
    </row>
    <row r="70" spans="13:14" x14ac:dyDescent="0.15">
      <c r="M70" s="138" t="s">
        <v>596</v>
      </c>
      <c r="N70" s="213" t="s">
        <v>597</v>
      </c>
    </row>
    <row r="71" spans="13:14" x14ac:dyDescent="0.15">
      <c r="M71" s="138" t="s">
        <v>598</v>
      </c>
      <c r="N71" s="213" t="s">
        <v>599</v>
      </c>
    </row>
    <row r="72" spans="13:14" x14ac:dyDescent="0.15">
      <c r="M72" s="138" t="s">
        <v>600</v>
      </c>
      <c r="N72" s="213" t="s">
        <v>601</v>
      </c>
    </row>
    <row r="73" spans="13:14" x14ac:dyDescent="0.15">
      <c r="M73" s="138" t="s">
        <v>602</v>
      </c>
      <c r="N73" s="213" t="s">
        <v>603</v>
      </c>
    </row>
    <row r="74" spans="13:14" x14ac:dyDescent="0.15">
      <c r="M74" s="138" t="s">
        <v>604</v>
      </c>
      <c r="N74" s="213" t="s">
        <v>605</v>
      </c>
    </row>
    <row r="75" spans="13:14" x14ac:dyDescent="0.15">
      <c r="M75" s="138" t="s">
        <v>606</v>
      </c>
      <c r="N75" s="213" t="s">
        <v>607</v>
      </c>
    </row>
    <row r="76" spans="13:14" x14ac:dyDescent="0.15">
      <c r="M76" s="138" t="s">
        <v>431</v>
      </c>
      <c r="N76" s="213" t="s">
        <v>608</v>
      </c>
    </row>
    <row r="77" spans="13:14" x14ac:dyDescent="0.15">
      <c r="M77" s="138" t="s">
        <v>609</v>
      </c>
      <c r="N77" s="213" t="s">
        <v>610</v>
      </c>
    </row>
    <row r="78" spans="13:14" x14ac:dyDescent="0.15">
      <c r="M78" s="138" t="s">
        <v>611</v>
      </c>
      <c r="N78" s="213" t="s">
        <v>612</v>
      </c>
    </row>
    <row r="79" spans="13:14" x14ac:dyDescent="0.15">
      <c r="M79" s="138" t="s">
        <v>613</v>
      </c>
      <c r="N79" s="213" t="s">
        <v>614</v>
      </c>
    </row>
    <row r="80" spans="13:14" x14ac:dyDescent="0.15">
      <c r="M80" s="138" t="s">
        <v>615</v>
      </c>
      <c r="N80" s="213" t="s">
        <v>616</v>
      </c>
    </row>
    <row r="81" spans="13:14" x14ac:dyDescent="0.15">
      <c r="M81" s="138" t="s">
        <v>617</v>
      </c>
      <c r="N81" s="213" t="s">
        <v>618</v>
      </c>
    </row>
    <row r="82" spans="13:14" x14ac:dyDescent="0.15">
      <c r="M82" s="138" t="s">
        <v>619</v>
      </c>
      <c r="N82" s="213" t="s">
        <v>620</v>
      </c>
    </row>
    <row r="83" spans="13:14" x14ac:dyDescent="0.15">
      <c r="M83" s="138" t="s">
        <v>621</v>
      </c>
      <c r="N83" s="213" t="s">
        <v>622</v>
      </c>
    </row>
    <row r="84" spans="13:14" x14ac:dyDescent="0.15">
      <c r="M84" s="138" t="s">
        <v>419</v>
      </c>
      <c r="N84" s="213" t="s">
        <v>623</v>
      </c>
    </row>
    <row r="85" spans="13:14" x14ac:dyDescent="0.15">
      <c r="M85" s="138" t="s">
        <v>624</v>
      </c>
      <c r="N85" s="213" t="s">
        <v>625</v>
      </c>
    </row>
    <row r="86" spans="13:14" x14ac:dyDescent="0.15">
      <c r="M86" s="138" t="s">
        <v>626</v>
      </c>
      <c r="N86" s="213" t="s">
        <v>627</v>
      </c>
    </row>
    <row r="87" spans="13:14" x14ac:dyDescent="0.15">
      <c r="M87" s="138" t="s">
        <v>628</v>
      </c>
      <c r="N87" s="213" t="s">
        <v>629</v>
      </c>
    </row>
    <row r="88" spans="13:14" x14ac:dyDescent="0.15">
      <c r="N88" s="213" t="s">
        <v>630</v>
      </c>
    </row>
    <row r="89" spans="13:14" x14ac:dyDescent="0.15">
      <c r="N89" s="213" t="s">
        <v>631</v>
      </c>
    </row>
    <row r="90" spans="13:14" x14ac:dyDescent="0.15">
      <c r="N90" s="213" t="s">
        <v>632</v>
      </c>
    </row>
    <row r="91" spans="13:14" x14ac:dyDescent="0.15">
      <c r="N91" s="213" t="s">
        <v>536</v>
      </c>
    </row>
    <row r="92" spans="13:14" x14ac:dyDescent="0.15">
      <c r="N92" s="213" t="s">
        <v>633</v>
      </c>
    </row>
    <row r="93" spans="13:14" x14ac:dyDescent="0.15">
      <c r="N93" s="213" t="s">
        <v>634</v>
      </c>
    </row>
    <row r="94" spans="13:14" x14ac:dyDescent="0.15">
      <c r="N94" s="213" t="s">
        <v>635</v>
      </c>
    </row>
    <row r="95" spans="13:14" x14ac:dyDescent="0.15">
      <c r="N95" s="213" t="s">
        <v>636</v>
      </c>
    </row>
    <row r="96" spans="13:14" x14ac:dyDescent="0.15">
      <c r="N96" s="213" t="s">
        <v>452</v>
      </c>
    </row>
    <row r="97" spans="14:14" x14ac:dyDescent="0.15">
      <c r="N97" s="213" t="s">
        <v>637</v>
      </c>
    </row>
    <row r="98" spans="14:14" x14ac:dyDescent="0.15">
      <c r="N98" s="213" t="s">
        <v>638</v>
      </c>
    </row>
    <row r="99" spans="14:14" x14ac:dyDescent="0.15">
      <c r="N99" s="213" t="s">
        <v>639</v>
      </c>
    </row>
    <row r="100" spans="14:14" x14ac:dyDescent="0.15">
      <c r="N100" s="213" t="s">
        <v>546</v>
      </c>
    </row>
    <row r="101" spans="14:14" x14ac:dyDescent="0.15">
      <c r="N101" s="213" t="s">
        <v>640</v>
      </c>
    </row>
    <row r="102" spans="14:14" x14ac:dyDescent="0.15">
      <c r="N102" s="213" t="s">
        <v>641</v>
      </c>
    </row>
    <row r="103" spans="14:14" x14ac:dyDescent="0.15">
      <c r="N103" s="213" t="s">
        <v>642</v>
      </c>
    </row>
    <row r="104" spans="14:14" x14ac:dyDescent="0.15">
      <c r="N104" s="213" t="s">
        <v>643</v>
      </c>
    </row>
    <row r="105" spans="14:14" x14ac:dyDescent="0.15">
      <c r="N105" s="213" t="s">
        <v>644</v>
      </c>
    </row>
    <row r="106" spans="14:14" x14ac:dyDescent="0.15">
      <c r="N106" s="213" t="s">
        <v>645</v>
      </c>
    </row>
    <row r="107" spans="14:14" x14ac:dyDescent="0.15">
      <c r="N107" s="213" t="s">
        <v>646</v>
      </c>
    </row>
    <row r="108" spans="14:14" x14ac:dyDescent="0.15">
      <c r="N108" s="213" t="s">
        <v>554</v>
      </c>
    </row>
    <row r="109" spans="14:14" x14ac:dyDescent="0.15">
      <c r="N109" s="213" t="s">
        <v>647</v>
      </c>
    </row>
    <row r="110" spans="14:14" x14ac:dyDescent="0.15">
      <c r="N110" s="213" t="s">
        <v>648</v>
      </c>
    </row>
    <row r="111" spans="14:14" x14ac:dyDescent="0.15">
      <c r="N111" s="213" t="s">
        <v>649</v>
      </c>
    </row>
    <row r="112" spans="14:14" x14ac:dyDescent="0.15">
      <c r="N112" s="213" t="s">
        <v>650</v>
      </c>
    </row>
    <row r="113" spans="14:14" x14ac:dyDescent="0.15">
      <c r="N113" s="213" t="s">
        <v>651</v>
      </c>
    </row>
    <row r="114" spans="14:14" x14ac:dyDescent="0.15">
      <c r="N114" s="213" t="s">
        <v>652</v>
      </c>
    </row>
    <row r="115" spans="14:14" x14ac:dyDescent="0.15">
      <c r="N115" s="213" t="s">
        <v>653</v>
      </c>
    </row>
    <row r="116" spans="14:14" x14ac:dyDescent="0.15">
      <c r="N116" s="213" t="s">
        <v>654</v>
      </c>
    </row>
    <row r="117" spans="14:14" x14ac:dyDescent="0.15">
      <c r="N117" s="213" t="s">
        <v>655</v>
      </c>
    </row>
    <row r="118" spans="14:14" x14ac:dyDescent="0.15">
      <c r="N118" s="213" t="s">
        <v>656</v>
      </c>
    </row>
    <row r="119" spans="14:14" x14ac:dyDescent="0.15">
      <c r="N119" s="213" t="s">
        <v>657</v>
      </c>
    </row>
    <row r="120" spans="14:14" x14ac:dyDescent="0.15">
      <c r="N120" s="213" t="s">
        <v>658</v>
      </c>
    </row>
    <row r="121" spans="14:14" x14ac:dyDescent="0.15">
      <c r="N121" s="213" t="s">
        <v>659</v>
      </c>
    </row>
    <row r="122" spans="14:14" x14ac:dyDescent="0.15">
      <c r="N122" s="213" t="s">
        <v>660</v>
      </c>
    </row>
    <row r="123" spans="14:14" x14ac:dyDescent="0.15">
      <c r="N123" s="213" t="s">
        <v>661</v>
      </c>
    </row>
    <row r="124" spans="14:14" x14ac:dyDescent="0.15">
      <c r="N124" s="213" t="s">
        <v>662</v>
      </c>
    </row>
    <row r="125" spans="14:14" x14ac:dyDescent="0.15">
      <c r="N125" s="213" t="s">
        <v>663</v>
      </c>
    </row>
    <row r="126" spans="14:14" x14ac:dyDescent="0.15">
      <c r="N126" s="213" t="s">
        <v>664</v>
      </c>
    </row>
    <row r="127" spans="14:14" x14ac:dyDescent="0.15">
      <c r="N127" s="213" t="s">
        <v>665</v>
      </c>
    </row>
    <row r="128" spans="14:14" x14ac:dyDescent="0.15">
      <c r="N128" s="213" t="s">
        <v>666</v>
      </c>
    </row>
    <row r="129" spans="14:14" x14ac:dyDescent="0.15">
      <c r="N129" s="213" t="s">
        <v>667</v>
      </c>
    </row>
    <row r="130" spans="14:14" x14ac:dyDescent="0.15">
      <c r="N130" s="213" t="s">
        <v>668</v>
      </c>
    </row>
    <row r="131" spans="14:14" x14ac:dyDescent="0.15">
      <c r="N131" s="213" t="s">
        <v>669</v>
      </c>
    </row>
    <row r="132" spans="14:14" x14ac:dyDescent="0.15">
      <c r="N132" s="213" t="s">
        <v>670</v>
      </c>
    </row>
    <row r="133" spans="14:14" x14ac:dyDescent="0.15">
      <c r="N133" s="213" t="s">
        <v>671</v>
      </c>
    </row>
    <row r="134" spans="14:14" x14ac:dyDescent="0.15">
      <c r="N134" s="213" t="s">
        <v>672</v>
      </c>
    </row>
    <row r="135" spans="14:14" x14ac:dyDescent="0.15">
      <c r="N135" s="213" t="s">
        <v>673</v>
      </c>
    </row>
    <row r="136" spans="14:14" x14ac:dyDescent="0.15">
      <c r="N136" s="213" t="s">
        <v>674</v>
      </c>
    </row>
    <row r="137" spans="14:14" x14ac:dyDescent="0.15">
      <c r="N137" s="213" t="s">
        <v>675</v>
      </c>
    </row>
    <row r="138" spans="14:14" x14ac:dyDescent="0.15">
      <c r="N138" s="213" t="s">
        <v>570</v>
      </c>
    </row>
    <row r="139" spans="14:14" x14ac:dyDescent="0.15">
      <c r="N139" s="213" t="s">
        <v>676</v>
      </c>
    </row>
    <row r="140" spans="14:14" x14ac:dyDescent="0.15">
      <c r="N140" s="213" t="s">
        <v>677</v>
      </c>
    </row>
    <row r="141" spans="14:14" x14ac:dyDescent="0.15">
      <c r="N141" s="213" t="s">
        <v>678</v>
      </c>
    </row>
    <row r="142" spans="14:14" x14ac:dyDescent="0.15">
      <c r="N142" s="213" t="s">
        <v>679</v>
      </c>
    </row>
    <row r="143" spans="14:14" x14ac:dyDescent="0.15">
      <c r="N143" s="213" t="s">
        <v>680</v>
      </c>
    </row>
    <row r="144" spans="14:14" x14ac:dyDescent="0.15">
      <c r="N144" s="213" t="s">
        <v>420</v>
      </c>
    </row>
    <row r="145" spans="14:14" x14ac:dyDescent="0.15">
      <c r="N145" s="213" t="s">
        <v>681</v>
      </c>
    </row>
    <row r="146" spans="14:14" x14ac:dyDescent="0.15">
      <c r="N146" s="213" t="s">
        <v>682</v>
      </c>
    </row>
    <row r="147" spans="14:14" x14ac:dyDescent="0.15">
      <c r="N147" s="213" t="s">
        <v>683</v>
      </c>
    </row>
    <row r="148" spans="14:14" x14ac:dyDescent="0.15">
      <c r="N148" s="213" t="s">
        <v>684</v>
      </c>
    </row>
    <row r="149" spans="14:14" x14ac:dyDescent="0.15">
      <c r="N149" s="213" t="s">
        <v>685</v>
      </c>
    </row>
    <row r="150" spans="14:14" x14ac:dyDescent="0.15">
      <c r="N150" s="213" t="s">
        <v>686</v>
      </c>
    </row>
    <row r="151" spans="14:14" x14ac:dyDescent="0.15">
      <c r="N151" s="213" t="s">
        <v>687</v>
      </c>
    </row>
    <row r="152" spans="14:14" x14ac:dyDescent="0.15">
      <c r="N152" s="213" t="s">
        <v>688</v>
      </c>
    </row>
    <row r="153" spans="14:14" x14ac:dyDescent="0.15">
      <c r="N153" s="213" t="s">
        <v>689</v>
      </c>
    </row>
    <row r="154" spans="14:14" x14ac:dyDescent="0.15">
      <c r="N154" s="213" t="s">
        <v>690</v>
      </c>
    </row>
    <row r="155" spans="14:14" x14ac:dyDescent="0.15">
      <c r="N155" s="213" t="s">
        <v>691</v>
      </c>
    </row>
    <row r="156" spans="14:14" x14ac:dyDescent="0.15">
      <c r="N156" s="213" t="s">
        <v>692</v>
      </c>
    </row>
    <row r="157" spans="14:14" x14ac:dyDescent="0.15">
      <c r="N157" s="213" t="s">
        <v>693</v>
      </c>
    </row>
    <row r="158" spans="14:14" x14ac:dyDescent="0.15">
      <c r="N158" s="213" t="s">
        <v>694</v>
      </c>
    </row>
    <row r="159" spans="14:14" x14ac:dyDescent="0.15">
      <c r="N159" s="213" t="s">
        <v>695</v>
      </c>
    </row>
    <row r="160" spans="14:14" x14ac:dyDescent="0.15">
      <c r="N160" s="213" t="s">
        <v>696</v>
      </c>
    </row>
    <row r="161" spans="14:14" x14ac:dyDescent="0.15">
      <c r="N161" s="213" t="s">
        <v>697</v>
      </c>
    </row>
    <row r="162" spans="14:14" x14ac:dyDescent="0.15">
      <c r="N162" s="213" t="s">
        <v>698</v>
      </c>
    </row>
    <row r="163" spans="14:14" x14ac:dyDescent="0.15">
      <c r="N163" s="213" t="s">
        <v>699</v>
      </c>
    </row>
    <row r="164" spans="14:14" x14ac:dyDescent="0.15">
      <c r="N164" s="213" t="s">
        <v>700</v>
      </c>
    </row>
    <row r="165" spans="14:14" x14ac:dyDescent="0.15">
      <c r="N165" s="213" t="s">
        <v>701</v>
      </c>
    </row>
    <row r="166" spans="14:14" x14ac:dyDescent="0.15">
      <c r="N166" s="213" t="s">
        <v>702</v>
      </c>
    </row>
    <row r="167" spans="14:14" x14ac:dyDescent="0.15">
      <c r="N167" s="213" t="s">
        <v>703</v>
      </c>
    </row>
    <row r="168" spans="14:14" x14ac:dyDescent="0.15">
      <c r="N168" s="213" t="s">
        <v>704</v>
      </c>
    </row>
    <row r="169" spans="14:14" x14ac:dyDescent="0.15">
      <c r="N169" s="213" t="s">
        <v>705</v>
      </c>
    </row>
    <row r="170" spans="14:14" x14ac:dyDescent="0.15">
      <c r="N170" s="213" t="s">
        <v>578</v>
      </c>
    </row>
    <row r="171" spans="14:14" x14ac:dyDescent="0.15">
      <c r="N171" s="213" t="s">
        <v>706</v>
      </c>
    </row>
    <row r="172" spans="14:14" x14ac:dyDescent="0.15">
      <c r="N172" s="213" t="s">
        <v>707</v>
      </c>
    </row>
    <row r="173" spans="14:14" x14ac:dyDescent="0.15">
      <c r="N173" s="213" t="s">
        <v>580</v>
      </c>
    </row>
    <row r="174" spans="14:14" x14ac:dyDescent="0.15">
      <c r="N174" s="213" t="s">
        <v>708</v>
      </c>
    </row>
    <row r="175" spans="14:14" x14ac:dyDescent="0.15">
      <c r="N175" s="213" t="s">
        <v>709</v>
      </c>
    </row>
    <row r="176" spans="14:14" x14ac:dyDescent="0.15">
      <c r="N176" s="213" t="s">
        <v>710</v>
      </c>
    </row>
    <row r="177" spans="14:14" x14ac:dyDescent="0.15">
      <c r="N177" s="213" t="s">
        <v>711</v>
      </c>
    </row>
    <row r="178" spans="14:14" x14ac:dyDescent="0.15">
      <c r="N178" s="213" t="s">
        <v>712</v>
      </c>
    </row>
    <row r="179" spans="14:14" x14ac:dyDescent="0.15">
      <c r="N179" s="213" t="s">
        <v>713</v>
      </c>
    </row>
    <row r="180" spans="14:14" x14ac:dyDescent="0.15">
      <c r="N180" s="213" t="s">
        <v>714</v>
      </c>
    </row>
    <row r="181" spans="14:14" x14ac:dyDescent="0.15">
      <c r="N181" s="213" t="s">
        <v>715</v>
      </c>
    </row>
    <row r="182" spans="14:14" x14ac:dyDescent="0.15">
      <c r="N182" s="213" t="s">
        <v>582</v>
      </c>
    </row>
    <row r="183" spans="14:14" x14ac:dyDescent="0.15">
      <c r="N183" s="213" t="s">
        <v>716</v>
      </c>
    </row>
    <row r="184" spans="14:14" x14ac:dyDescent="0.15">
      <c r="N184" s="213" t="s">
        <v>507</v>
      </c>
    </row>
    <row r="185" spans="14:14" x14ac:dyDescent="0.15">
      <c r="N185" s="213" t="s">
        <v>717</v>
      </c>
    </row>
    <row r="186" spans="14:14" x14ac:dyDescent="0.15">
      <c r="N186" s="213" t="s">
        <v>718</v>
      </c>
    </row>
    <row r="187" spans="14:14" x14ac:dyDescent="0.15">
      <c r="N187" s="213" t="s">
        <v>719</v>
      </c>
    </row>
    <row r="188" spans="14:14" x14ac:dyDescent="0.15">
      <c r="N188" s="213" t="s">
        <v>720</v>
      </c>
    </row>
    <row r="189" spans="14:14" x14ac:dyDescent="0.15">
      <c r="N189" s="213" t="s">
        <v>721</v>
      </c>
    </row>
    <row r="190" spans="14:14" x14ac:dyDescent="0.15">
      <c r="N190" s="213" t="s">
        <v>722</v>
      </c>
    </row>
    <row r="191" spans="14:14" x14ac:dyDescent="0.15">
      <c r="N191" s="213" t="s">
        <v>723</v>
      </c>
    </row>
    <row r="192" spans="14:14" x14ac:dyDescent="0.15">
      <c r="N192" s="213" t="s">
        <v>724</v>
      </c>
    </row>
    <row r="193" spans="14:14" x14ac:dyDescent="0.15">
      <c r="N193" s="213" t="s">
        <v>725</v>
      </c>
    </row>
    <row r="194" spans="14:14" x14ac:dyDescent="0.15">
      <c r="N194" s="213" t="s">
        <v>726</v>
      </c>
    </row>
    <row r="195" spans="14:14" x14ac:dyDescent="0.15">
      <c r="N195" s="213" t="s">
        <v>727</v>
      </c>
    </row>
    <row r="196" spans="14:14" x14ac:dyDescent="0.15">
      <c r="N196" s="213" t="s">
        <v>728</v>
      </c>
    </row>
    <row r="197" spans="14:14" x14ac:dyDescent="0.15">
      <c r="N197" s="213" t="s">
        <v>729</v>
      </c>
    </row>
    <row r="198" spans="14:14" x14ac:dyDescent="0.15">
      <c r="N198" s="213" t="s">
        <v>730</v>
      </c>
    </row>
    <row r="199" spans="14:14" x14ac:dyDescent="0.15">
      <c r="N199" s="213" t="s">
        <v>492</v>
      </c>
    </row>
    <row r="200" spans="14:14" x14ac:dyDescent="0.15">
      <c r="N200" s="213" t="s">
        <v>731</v>
      </c>
    </row>
    <row r="201" spans="14:14" x14ac:dyDescent="0.15">
      <c r="N201" s="213" t="s">
        <v>732</v>
      </c>
    </row>
    <row r="202" spans="14:14" x14ac:dyDescent="0.15">
      <c r="N202" s="213" t="s">
        <v>733</v>
      </c>
    </row>
    <row r="203" spans="14:14" x14ac:dyDescent="0.15">
      <c r="N203" s="213" t="s">
        <v>590</v>
      </c>
    </row>
    <row r="204" spans="14:14" x14ac:dyDescent="0.15">
      <c r="N204" s="213" t="s">
        <v>734</v>
      </c>
    </row>
    <row r="205" spans="14:14" x14ac:dyDescent="0.15">
      <c r="N205" s="213" t="s">
        <v>735</v>
      </c>
    </row>
    <row r="206" spans="14:14" x14ac:dyDescent="0.15">
      <c r="N206" s="213" t="s">
        <v>736</v>
      </c>
    </row>
    <row r="207" spans="14:14" x14ac:dyDescent="0.15">
      <c r="N207" s="213" t="s">
        <v>737</v>
      </c>
    </row>
    <row r="208" spans="14:14" x14ac:dyDescent="0.15">
      <c r="N208" s="213" t="s">
        <v>738</v>
      </c>
    </row>
    <row r="209" spans="14:14" x14ac:dyDescent="0.15">
      <c r="N209" s="213" t="s">
        <v>739</v>
      </c>
    </row>
    <row r="210" spans="14:14" x14ac:dyDescent="0.15">
      <c r="N210" s="213" t="s">
        <v>740</v>
      </c>
    </row>
    <row r="211" spans="14:14" x14ac:dyDescent="0.15">
      <c r="N211" s="213" t="s">
        <v>741</v>
      </c>
    </row>
    <row r="212" spans="14:14" x14ac:dyDescent="0.15">
      <c r="N212" s="213" t="s">
        <v>742</v>
      </c>
    </row>
    <row r="213" spans="14:14" x14ac:dyDescent="0.15">
      <c r="N213" s="213" t="s">
        <v>743</v>
      </c>
    </row>
    <row r="214" spans="14:14" x14ac:dyDescent="0.15">
      <c r="N214" s="213" t="s">
        <v>744</v>
      </c>
    </row>
    <row r="215" spans="14:14" x14ac:dyDescent="0.15">
      <c r="N215" s="213" t="s">
        <v>745</v>
      </c>
    </row>
    <row r="216" spans="14:14" x14ac:dyDescent="0.15">
      <c r="N216" s="213" t="s">
        <v>746</v>
      </c>
    </row>
    <row r="217" spans="14:14" x14ac:dyDescent="0.15">
      <c r="N217" s="213" t="s">
        <v>747</v>
      </c>
    </row>
    <row r="218" spans="14:14" x14ac:dyDescent="0.15">
      <c r="N218" s="213" t="s">
        <v>748</v>
      </c>
    </row>
    <row r="219" spans="14:14" x14ac:dyDescent="0.15">
      <c r="N219" s="213" t="s">
        <v>749</v>
      </c>
    </row>
    <row r="220" spans="14:14" x14ac:dyDescent="0.15">
      <c r="N220" s="213" t="s">
        <v>750</v>
      </c>
    </row>
    <row r="221" spans="14:14" x14ac:dyDescent="0.15">
      <c r="N221" s="213" t="s">
        <v>751</v>
      </c>
    </row>
    <row r="222" spans="14:14" x14ac:dyDescent="0.15">
      <c r="N222" s="213" t="s">
        <v>593</v>
      </c>
    </row>
    <row r="223" spans="14:14" x14ac:dyDescent="0.15">
      <c r="N223" s="213" t="s">
        <v>752</v>
      </c>
    </row>
    <row r="224" spans="14:14" x14ac:dyDescent="0.15">
      <c r="N224" s="213" t="s">
        <v>753</v>
      </c>
    </row>
    <row r="225" spans="14:14" x14ac:dyDescent="0.15">
      <c r="N225" s="213" t="s">
        <v>754</v>
      </c>
    </row>
    <row r="226" spans="14:14" x14ac:dyDescent="0.15">
      <c r="N226" s="213" t="s">
        <v>755</v>
      </c>
    </row>
    <row r="227" spans="14:14" x14ac:dyDescent="0.15">
      <c r="N227" s="213" t="s">
        <v>756</v>
      </c>
    </row>
    <row r="228" spans="14:14" x14ac:dyDescent="0.15">
      <c r="N228" s="213" t="s">
        <v>757</v>
      </c>
    </row>
    <row r="229" spans="14:14" x14ac:dyDescent="0.15">
      <c r="N229" s="213" t="s">
        <v>758</v>
      </c>
    </row>
    <row r="230" spans="14:14" x14ac:dyDescent="0.15">
      <c r="N230" s="213" t="s">
        <v>759</v>
      </c>
    </row>
    <row r="231" spans="14:14" x14ac:dyDescent="0.15">
      <c r="N231" s="213" t="s">
        <v>760</v>
      </c>
    </row>
    <row r="232" spans="14:14" x14ac:dyDescent="0.15">
      <c r="N232" s="213" t="s">
        <v>761</v>
      </c>
    </row>
    <row r="233" spans="14:14" x14ac:dyDescent="0.15">
      <c r="N233" s="213" t="s">
        <v>762</v>
      </c>
    </row>
    <row r="234" spans="14:14" x14ac:dyDescent="0.15">
      <c r="N234" s="213" t="s">
        <v>763</v>
      </c>
    </row>
    <row r="235" spans="14:14" x14ac:dyDescent="0.15">
      <c r="N235" s="213" t="s">
        <v>764</v>
      </c>
    </row>
    <row r="236" spans="14:14" x14ac:dyDescent="0.15">
      <c r="N236" s="213" t="s">
        <v>765</v>
      </c>
    </row>
    <row r="237" spans="14:14" x14ac:dyDescent="0.15">
      <c r="N237" s="213" t="s">
        <v>766</v>
      </c>
    </row>
    <row r="238" spans="14:14" x14ac:dyDescent="0.15">
      <c r="N238" s="213" t="s">
        <v>767</v>
      </c>
    </row>
    <row r="239" spans="14:14" x14ac:dyDescent="0.15">
      <c r="N239" s="213" t="s">
        <v>768</v>
      </c>
    </row>
    <row r="240" spans="14:14" x14ac:dyDescent="0.15">
      <c r="N240" s="213" t="s">
        <v>769</v>
      </c>
    </row>
    <row r="241" spans="14:14" x14ac:dyDescent="0.15">
      <c r="N241" s="213" t="s">
        <v>770</v>
      </c>
    </row>
    <row r="242" spans="14:14" x14ac:dyDescent="0.15">
      <c r="N242" s="213" t="s">
        <v>771</v>
      </c>
    </row>
    <row r="243" spans="14:14" x14ac:dyDescent="0.15">
      <c r="N243" s="213" t="s">
        <v>772</v>
      </c>
    </row>
    <row r="244" spans="14:14" x14ac:dyDescent="0.15">
      <c r="N244" s="213" t="s">
        <v>773</v>
      </c>
    </row>
    <row r="245" spans="14:14" x14ac:dyDescent="0.15">
      <c r="N245" s="213" t="s">
        <v>774</v>
      </c>
    </row>
    <row r="246" spans="14:14" x14ac:dyDescent="0.15">
      <c r="N246" s="213" t="s">
        <v>598</v>
      </c>
    </row>
    <row r="247" spans="14:14" x14ac:dyDescent="0.15">
      <c r="N247" s="213" t="s">
        <v>775</v>
      </c>
    </row>
    <row r="248" spans="14:14" x14ac:dyDescent="0.15">
      <c r="N248" s="213" t="s">
        <v>776</v>
      </c>
    </row>
    <row r="249" spans="14:14" x14ac:dyDescent="0.15">
      <c r="N249" s="213" t="s">
        <v>777</v>
      </c>
    </row>
    <row r="250" spans="14:14" x14ac:dyDescent="0.15">
      <c r="N250" s="213" t="s">
        <v>778</v>
      </c>
    </row>
    <row r="251" spans="14:14" x14ac:dyDescent="0.15">
      <c r="N251" s="213" t="s">
        <v>779</v>
      </c>
    </row>
    <row r="252" spans="14:14" x14ac:dyDescent="0.15">
      <c r="N252" s="213" t="s">
        <v>780</v>
      </c>
    </row>
    <row r="253" spans="14:14" x14ac:dyDescent="0.15">
      <c r="N253" s="213" t="s">
        <v>781</v>
      </c>
    </row>
    <row r="254" spans="14:14" x14ac:dyDescent="0.15">
      <c r="N254" s="213" t="s">
        <v>782</v>
      </c>
    </row>
    <row r="255" spans="14:14" x14ac:dyDescent="0.15">
      <c r="N255" s="213" t="s">
        <v>783</v>
      </c>
    </row>
    <row r="256" spans="14:14" x14ac:dyDescent="0.15">
      <c r="N256" s="213" t="s">
        <v>784</v>
      </c>
    </row>
    <row r="257" spans="14:14" x14ac:dyDescent="0.15">
      <c r="N257" s="213" t="s">
        <v>785</v>
      </c>
    </row>
    <row r="258" spans="14:14" x14ac:dyDescent="0.15">
      <c r="N258" s="213" t="s">
        <v>786</v>
      </c>
    </row>
    <row r="259" spans="14:14" x14ac:dyDescent="0.15">
      <c r="N259" s="213" t="s">
        <v>787</v>
      </c>
    </row>
    <row r="260" spans="14:14" x14ac:dyDescent="0.15">
      <c r="N260" s="213" t="s">
        <v>788</v>
      </c>
    </row>
    <row r="261" spans="14:14" x14ac:dyDescent="0.15">
      <c r="N261" s="213" t="s">
        <v>789</v>
      </c>
    </row>
    <row r="262" spans="14:14" x14ac:dyDescent="0.15">
      <c r="N262" s="213" t="s">
        <v>790</v>
      </c>
    </row>
    <row r="263" spans="14:14" x14ac:dyDescent="0.15">
      <c r="N263" s="213" t="s">
        <v>791</v>
      </c>
    </row>
    <row r="264" spans="14:14" x14ac:dyDescent="0.15">
      <c r="N264" s="213" t="s">
        <v>792</v>
      </c>
    </row>
    <row r="265" spans="14:14" x14ac:dyDescent="0.15">
      <c r="N265" s="213" t="s">
        <v>793</v>
      </c>
    </row>
    <row r="266" spans="14:14" x14ac:dyDescent="0.15">
      <c r="N266" s="213" t="s">
        <v>794</v>
      </c>
    </row>
    <row r="267" spans="14:14" x14ac:dyDescent="0.15">
      <c r="N267" s="213" t="s">
        <v>795</v>
      </c>
    </row>
    <row r="268" spans="14:14" x14ac:dyDescent="0.15">
      <c r="N268" s="213" t="s">
        <v>796</v>
      </c>
    </row>
    <row r="269" spans="14:14" x14ac:dyDescent="0.15">
      <c r="N269" s="213" t="s">
        <v>797</v>
      </c>
    </row>
    <row r="270" spans="14:14" x14ac:dyDescent="0.15">
      <c r="N270" s="213" t="s">
        <v>798</v>
      </c>
    </row>
    <row r="271" spans="14:14" x14ac:dyDescent="0.15">
      <c r="N271" s="213" t="s">
        <v>799</v>
      </c>
    </row>
    <row r="272" spans="14:14" x14ac:dyDescent="0.15">
      <c r="N272" s="213" t="s">
        <v>800</v>
      </c>
    </row>
    <row r="273" spans="14:14" x14ac:dyDescent="0.15">
      <c r="N273" s="213" t="s">
        <v>801</v>
      </c>
    </row>
    <row r="274" spans="14:14" x14ac:dyDescent="0.15">
      <c r="N274" s="213" t="s">
        <v>802</v>
      </c>
    </row>
    <row r="275" spans="14:14" x14ac:dyDescent="0.15">
      <c r="N275" s="213" t="s">
        <v>803</v>
      </c>
    </row>
    <row r="276" spans="14:14" x14ac:dyDescent="0.15">
      <c r="N276" s="213" t="s">
        <v>804</v>
      </c>
    </row>
    <row r="277" spans="14:14" x14ac:dyDescent="0.15">
      <c r="N277" s="213" t="s">
        <v>805</v>
      </c>
    </row>
    <row r="278" spans="14:14" x14ac:dyDescent="0.15">
      <c r="N278" s="213" t="s">
        <v>806</v>
      </c>
    </row>
    <row r="279" spans="14:14" x14ac:dyDescent="0.15">
      <c r="N279" s="213" t="s">
        <v>807</v>
      </c>
    </row>
    <row r="280" spans="14:14" x14ac:dyDescent="0.15">
      <c r="N280" s="213" t="s">
        <v>808</v>
      </c>
    </row>
    <row r="281" spans="14:14" x14ac:dyDescent="0.15">
      <c r="N281" s="213" t="s">
        <v>809</v>
      </c>
    </row>
    <row r="282" spans="14:14" x14ac:dyDescent="0.15">
      <c r="N282" s="213" t="s">
        <v>810</v>
      </c>
    </row>
    <row r="283" spans="14:14" x14ac:dyDescent="0.15">
      <c r="N283" s="213" t="s">
        <v>600</v>
      </c>
    </row>
    <row r="284" spans="14:14" x14ac:dyDescent="0.15">
      <c r="N284" s="213" t="s">
        <v>811</v>
      </c>
    </row>
    <row r="285" spans="14:14" x14ac:dyDescent="0.15">
      <c r="N285" s="213" t="s">
        <v>812</v>
      </c>
    </row>
    <row r="286" spans="14:14" x14ac:dyDescent="0.15">
      <c r="N286" s="213" t="s">
        <v>813</v>
      </c>
    </row>
    <row r="287" spans="14:14" x14ac:dyDescent="0.15">
      <c r="N287" s="213" t="s">
        <v>814</v>
      </c>
    </row>
    <row r="288" spans="14:14" x14ac:dyDescent="0.15">
      <c r="N288" s="213" t="s">
        <v>815</v>
      </c>
    </row>
    <row r="289" spans="14:14" x14ac:dyDescent="0.15">
      <c r="N289" s="213" t="s">
        <v>816</v>
      </c>
    </row>
    <row r="290" spans="14:14" x14ac:dyDescent="0.15">
      <c r="N290" s="213" t="s">
        <v>817</v>
      </c>
    </row>
    <row r="291" spans="14:14" x14ac:dyDescent="0.15">
      <c r="N291" s="213" t="s">
        <v>818</v>
      </c>
    </row>
    <row r="292" spans="14:14" x14ac:dyDescent="0.15">
      <c r="N292" s="213" t="s">
        <v>819</v>
      </c>
    </row>
    <row r="293" spans="14:14" x14ac:dyDescent="0.15">
      <c r="N293" s="213" t="s">
        <v>820</v>
      </c>
    </row>
    <row r="294" spans="14:14" x14ac:dyDescent="0.15">
      <c r="N294" s="213" t="s">
        <v>821</v>
      </c>
    </row>
    <row r="295" spans="14:14" x14ac:dyDescent="0.15">
      <c r="N295" s="213" t="s">
        <v>822</v>
      </c>
    </row>
    <row r="296" spans="14:14" x14ac:dyDescent="0.15">
      <c r="N296" s="213" t="s">
        <v>823</v>
      </c>
    </row>
    <row r="297" spans="14:14" x14ac:dyDescent="0.15">
      <c r="N297" s="213" t="s">
        <v>824</v>
      </c>
    </row>
    <row r="298" spans="14:14" x14ac:dyDescent="0.15">
      <c r="N298" s="213" t="s">
        <v>825</v>
      </c>
    </row>
    <row r="299" spans="14:14" x14ac:dyDescent="0.15">
      <c r="N299" s="213" t="s">
        <v>826</v>
      </c>
    </row>
    <row r="300" spans="14:14" x14ac:dyDescent="0.15">
      <c r="N300" s="213" t="s">
        <v>827</v>
      </c>
    </row>
    <row r="301" spans="14:14" x14ac:dyDescent="0.15">
      <c r="N301" s="213" t="s">
        <v>828</v>
      </c>
    </row>
    <row r="302" spans="14:14" x14ac:dyDescent="0.15">
      <c r="N302" s="213" t="s">
        <v>829</v>
      </c>
    </row>
    <row r="303" spans="14:14" x14ac:dyDescent="0.15">
      <c r="N303" s="213" t="s">
        <v>830</v>
      </c>
    </row>
    <row r="304" spans="14:14" x14ac:dyDescent="0.15">
      <c r="N304" s="213" t="s">
        <v>831</v>
      </c>
    </row>
    <row r="305" spans="14:14" x14ac:dyDescent="0.15">
      <c r="N305" s="213" t="s">
        <v>832</v>
      </c>
    </row>
    <row r="306" spans="14:14" x14ac:dyDescent="0.15">
      <c r="N306" s="213" t="s">
        <v>833</v>
      </c>
    </row>
    <row r="307" spans="14:14" x14ac:dyDescent="0.15">
      <c r="N307" s="213" t="s">
        <v>834</v>
      </c>
    </row>
    <row r="308" spans="14:14" x14ac:dyDescent="0.15">
      <c r="N308" s="213" t="s">
        <v>835</v>
      </c>
    </row>
    <row r="309" spans="14:14" x14ac:dyDescent="0.15">
      <c r="N309" s="213" t="s">
        <v>836</v>
      </c>
    </row>
    <row r="310" spans="14:14" x14ac:dyDescent="0.15">
      <c r="N310" s="213" t="s">
        <v>604</v>
      </c>
    </row>
    <row r="311" spans="14:14" x14ac:dyDescent="0.15">
      <c r="N311" s="213" t="s">
        <v>432</v>
      </c>
    </row>
    <row r="312" spans="14:14" x14ac:dyDescent="0.15">
      <c r="N312" s="213" t="s">
        <v>837</v>
      </c>
    </row>
    <row r="313" spans="14:14" x14ac:dyDescent="0.15">
      <c r="N313" s="213" t="s">
        <v>838</v>
      </c>
    </row>
    <row r="314" spans="14:14" x14ac:dyDescent="0.15">
      <c r="N314" s="213" t="s">
        <v>839</v>
      </c>
    </row>
    <row r="315" spans="14:14" x14ac:dyDescent="0.15">
      <c r="N315" s="213" t="s">
        <v>840</v>
      </c>
    </row>
    <row r="316" spans="14:14" x14ac:dyDescent="0.15">
      <c r="N316" s="213" t="s">
        <v>841</v>
      </c>
    </row>
    <row r="317" spans="14:14" x14ac:dyDescent="0.15">
      <c r="N317" s="213" t="s">
        <v>842</v>
      </c>
    </row>
    <row r="318" spans="14:14" x14ac:dyDescent="0.15">
      <c r="N318" s="213" t="s">
        <v>843</v>
      </c>
    </row>
    <row r="319" spans="14:14" x14ac:dyDescent="0.15">
      <c r="N319" s="213" t="s">
        <v>844</v>
      </c>
    </row>
    <row r="320" spans="14:14" x14ac:dyDescent="0.15">
      <c r="N320" s="213" t="s">
        <v>845</v>
      </c>
    </row>
    <row r="321" spans="14:14" x14ac:dyDescent="0.15">
      <c r="N321" s="213" t="s">
        <v>846</v>
      </c>
    </row>
    <row r="322" spans="14:14" x14ac:dyDescent="0.15">
      <c r="N322" s="213" t="s">
        <v>847</v>
      </c>
    </row>
    <row r="323" spans="14:14" x14ac:dyDescent="0.15">
      <c r="N323" s="213" t="s">
        <v>848</v>
      </c>
    </row>
    <row r="324" spans="14:14" x14ac:dyDescent="0.15">
      <c r="N324" s="213" t="s">
        <v>849</v>
      </c>
    </row>
    <row r="325" spans="14:14" x14ac:dyDescent="0.15">
      <c r="N325" s="213" t="s">
        <v>850</v>
      </c>
    </row>
    <row r="326" spans="14:14" x14ac:dyDescent="0.15">
      <c r="N326" s="213" t="s">
        <v>851</v>
      </c>
    </row>
    <row r="327" spans="14:14" x14ac:dyDescent="0.15">
      <c r="N327" s="213" t="s">
        <v>852</v>
      </c>
    </row>
    <row r="328" spans="14:14" x14ac:dyDescent="0.15">
      <c r="N328" s="213" t="s">
        <v>853</v>
      </c>
    </row>
    <row r="329" spans="14:14" x14ac:dyDescent="0.15">
      <c r="N329" s="213" t="s">
        <v>854</v>
      </c>
    </row>
    <row r="330" spans="14:14" x14ac:dyDescent="0.15">
      <c r="N330" s="213" t="s">
        <v>855</v>
      </c>
    </row>
    <row r="331" spans="14:14" x14ac:dyDescent="0.15">
      <c r="N331" s="213" t="s">
        <v>856</v>
      </c>
    </row>
    <row r="332" spans="14:14" x14ac:dyDescent="0.15">
      <c r="N332" s="213" t="s">
        <v>857</v>
      </c>
    </row>
    <row r="333" spans="14:14" x14ac:dyDescent="0.15">
      <c r="N333" s="213" t="s">
        <v>858</v>
      </c>
    </row>
    <row r="334" spans="14:14" x14ac:dyDescent="0.15">
      <c r="N334" s="213" t="s">
        <v>859</v>
      </c>
    </row>
    <row r="335" spans="14:14" x14ac:dyDescent="0.15">
      <c r="N335" s="213" t="s">
        <v>860</v>
      </c>
    </row>
    <row r="336" spans="14:14" x14ac:dyDescent="0.15">
      <c r="N336" s="213" t="s">
        <v>861</v>
      </c>
    </row>
    <row r="337" spans="14:14" x14ac:dyDescent="0.15">
      <c r="N337" s="213" t="s">
        <v>862</v>
      </c>
    </row>
    <row r="338" spans="14:14" x14ac:dyDescent="0.15">
      <c r="N338" s="213" t="s">
        <v>431</v>
      </c>
    </row>
    <row r="339" spans="14:14" x14ac:dyDescent="0.15">
      <c r="N339" s="213" t="s">
        <v>863</v>
      </c>
    </row>
    <row r="340" spans="14:14" x14ac:dyDescent="0.15">
      <c r="N340" s="213" t="s">
        <v>864</v>
      </c>
    </row>
    <row r="341" spans="14:14" x14ac:dyDescent="0.15">
      <c r="N341" s="213" t="s">
        <v>609</v>
      </c>
    </row>
    <row r="342" spans="14:14" x14ac:dyDescent="0.15">
      <c r="N342" s="213" t="s">
        <v>611</v>
      </c>
    </row>
    <row r="343" spans="14:14" x14ac:dyDescent="0.15">
      <c r="N343" s="213" t="s">
        <v>865</v>
      </c>
    </row>
    <row r="344" spans="14:14" x14ac:dyDescent="0.15">
      <c r="N344" s="213" t="s">
        <v>866</v>
      </c>
    </row>
    <row r="345" spans="14:14" x14ac:dyDescent="0.15">
      <c r="N345" s="213" t="s">
        <v>867</v>
      </c>
    </row>
    <row r="346" spans="14:14" x14ac:dyDescent="0.15">
      <c r="N346" s="213" t="s">
        <v>868</v>
      </c>
    </row>
    <row r="347" spans="14:14" x14ac:dyDescent="0.15">
      <c r="N347" s="213" t="s">
        <v>869</v>
      </c>
    </row>
    <row r="348" spans="14:14" x14ac:dyDescent="0.15">
      <c r="N348" s="213" t="s">
        <v>870</v>
      </c>
    </row>
    <row r="349" spans="14:14" x14ac:dyDescent="0.15">
      <c r="N349" s="213" t="s">
        <v>871</v>
      </c>
    </row>
    <row r="350" spans="14:14" x14ac:dyDescent="0.15">
      <c r="N350" s="213" t="s">
        <v>872</v>
      </c>
    </row>
    <row r="351" spans="14:14" x14ac:dyDescent="0.15">
      <c r="N351" s="213" t="s">
        <v>873</v>
      </c>
    </row>
    <row r="352" spans="14:14" x14ac:dyDescent="0.15">
      <c r="N352" s="213" t="s">
        <v>617</v>
      </c>
    </row>
    <row r="353" spans="14:14" x14ac:dyDescent="0.15">
      <c r="N353" s="213" t="s">
        <v>874</v>
      </c>
    </row>
    <row r="354" spans="14:14" x14ac:dyDescent="0.15">
      <c r="N354" s="213" t="s">
        <v>875</v>
      </c>
    </row>
    <row r="355" spans="14:14" x14ac:dyDescent="0.15">
      <c r="N355" s="213" t="s">
        <v>876</v>
      </c>
    </row>
    <row r="356" spans="14:14" x14ac:dyDescent="0.15">
      <c r="N356" s="213" t="s">
        <v>877</v>
      </c>
    </row>
    <row r="357" spans="14:14" x14ac:dyDescent="0.15">
      <c r="N357" s="213" t="s">
        <v>878</v>
      </c>
    </row>
    <row r="358" spans="14:14" x14ac:dyDescent="0.15">
      <c r="N358" s="213" t="s">
        <v>879</v>
      </c>
    </row>
    <row r="359" spans="14:14" x14ac:dyDescent="0.15">
      <c r="N359" s="213" t="s">
        <v>880</v>
      </c>
    </row>
    <row r="360" spans="14:14" x14ac:dyDescent="0.15">
      <c r="N360" s="213" t="s">
        <v>621</v>
      </c>
    </row>
    <row r="361" spans="14:14" x14ac:dyDescent="0.15">
      <c r="N361" s="213" t="s">
        <v>881</v>
      </c>
    </row>
    <row r="362" spans="14:14" x14ac:dyDescent="0.15">
      <c r="N362" s="213" t="s">
        <v>419</v>
      </c>
    </row>
    <row r="363" spans="14:14" x14ac:dyDescent="0.15">
      <c r="N363" s="213" t="s">
        <v>882</v>
      </c>
    </row>
    <row r="364" spans="14:14" x14ac:dyDescent="0.15">
      <c r="N364" s="213" t="s">
        <v>883</v>
      </c>
    </row>
    <row r="365" spans="14:14" x14ac:dyDescent="0.15">
      <c r="N365" s="213" t="s">
        <v>884</v>
      </c>
    </row>
    <row r="366" spans="14:14" x14ac:dyDescent="0.15">
      <c r="N366" s="213" t="s">
        <v>885</v>
      </c>
    </row>
    <row r="367" spans="14:14" x14ac:dyDescent="0.15">
      <c r="N367" s="213" t="s">
        <v>886</v>
      </c>
    </row>
    <row r="368" spans="14:14" x14ac:dyDescent="0.15">
      <c r="N368" s="213" t="s">
        <v>887</v>
      </c>
    </row>
    <row r="369" spans="14:14" x14ac:dyDescent="0.15">
      <c r="N369" s="213" t="s">
        <v>888</v>
      </c>
    </row>
    <row r="370" spans="14:14" x14ac:dyDescent="0.15">
      <c r="N370" s="213" t="s">
        <v>443</v>
      </c>
    </row>
    <row r="371" spans="14:14" x14ac:dyDescent="0.15">
      <c r="N371" s="213" t="s">
        <v>889</v>
      </c>
    </row>
    <row r="372" spans="14:14" x14ac:dyDescent="0.15">
      <c r="N372" s="213" t="s">
        <v>890</v>
      </c>
    </row>
    <row r="373" spans="14:14" x14ac:dyDescent="0.15">
      <c r="N373" s="213" t="s">
        <v>891</v>
      </c>
    </row>
    <row r="374" spans="14:14" x14ac:dyDescent="0.15">
      <c r="N374" s="213" t="s">
        <v>892</v>
      </c>
    </row>
    <row r="375" spans="14:14" x14ac:dyDescent="0.15">
      <c r="N375" s="213" t="s">
        <v>893</v>
      </c>
    </row>
  </sheetData>
  <autoFilter ref="B6:X21" xr:uid="{00000000-0001-0000-0600-000000000000}"/>
  <mergeCells count="24">
    <mergeCell ref="C1:T1"/>
    <mergeCell ref="C2:T2"/>
    <mergeCell ref="J3:N3"/>
    <mergeCell ref="O3:T3"/>
    <mergeCell ref="S4:T4"/>
    <mergeCell ref="O4:O5"/>
    <mergeCell ref="F4:F5"/>
    <mergeCell ref="G4:G5"/>
    <mergeCell ref="P4:P5"/>
    <mergeCell ref="Q4:Q5"/>
    <mergeCell ref="R4:R5"/>
    <mergeCell ref="M4:M5"/>
    <mergeCell ref="B3:F3"/>
    <mergeCell ref="C4:C5"/>
    <mergeCell ref="D4:D5"/>
    <mergeCell ref="E4:E5"/>
    <mergeCell ref="G3:I3"/>
    <mergeCell ref="B4:B5"/>
    <mergeCell ref="N4:N5"/>
    <mergeCell ref="J4:J5"/>
    <mergeCell ref="K4:K5"/>
    <mergeCell ref="L4:L5"/>
    <mergeCell ref="H4:H5"/>
    <mergeCell ref="I4:I5"/>
  </mergeCells>
  <phoneticPr fontId="26" type="noConversion"/>
  <dataValidations count="14">
    <dataValidation type="list" showInputMessage="1" showErrorMessage="1" sqref="WVR983020:WVR983030 WVF8:WVF9 IT8:IT9 SP8:SP9 ACL8:ACL9 AMH8:AMH9 AWD8:AWD9 BFZ8:BFZ9 BPV8:BPV9 BZR8:BZR9 CJN8:CJN9 CTJ8:CTJ9 DDF8:DDF9 DNB8:DNB9 DWX8:DWX9 EGT8:EGT9 EQP8:EQP9 FAL8:FAL9 FKH8:FKH9 FUD8:FUD9 GDZ8:GDZ9 GNV8:GNV9 GXR8:GXR9 HHN8:HHN9 HRJ8:HRJ9 IBF8:IBF9 ILB8:ILB9 IUX8:IUX9 JET8:JET9 JOP8:JOP9 JYL8:JYL9 KIH8:KIH9 KSD8:KSD9 LBZ8:LBZ9 LLV8:LLV9 LVR8:LVR9 MFN8:MFN9 MPJ8:MPJ9 MZF8:MZF9 NJB8:NJB9 NSX8:NSX9 OCT8:OCT9 OMP8:OMP9 OWL8:OWL9 PGH8:PGH9 PQD8:PQD9 PZZ8:PZZ9 QJV8:QJV9 QTR8:QTR9 RDN8:RDN9 RNJ8:RNJ9 RXF8:RXF9 SHB8:SHB9 SQX8:SQX9 TAT8:TAT9 TKP8:TKP9 TUL8:TUL9 UEH8:UEH9 UOD8:UOD9 UXZ8:UXZ9 VHV8:VHV9 VRR8:VRR9 WBN8:WBN9 WLJ8:WLJ9 WBZ983020:WBZ983030 VSD983020:VSD983030 VIH983020:VIH983030 UYL983020:UYL983030 UOP983020:UOP983030 UET983020:UET983030 TUX983020:TUX983030 TLB983020:TLB983030 TBF983020:TBF983030 SRJ983020:SRJ983030 SHN983020:SHN983030 RXR983020:RXR983030 RNV983020:RNV983030 RDZ983020:RDZ983030 QUD983020:QUD983030 QKH983020:QKH983030 QAL983020:QAL983030 PQP983020:PQP983030 PGT983020:PGT983030 OWX983020:OWX983030 ONB983020:ONB983030 ODF983020:ODF983030 NTJ983020:NTJ983030 NJN983020:NJN983030 MZR983020:MZR983030 MPV983020:MPV983030 MFZ983020:MFZ983030 LWD983020:LWD983030 LMH983020:LMH983030 LCL983020:LCL983030 KSP983020:KSP983030 KIT983020:KIT983030 JYX983020:JYX983030 JPB983020:JPB983030 JFF983020:JFF983030 IVJ983020:IVJ983030 ILN983020:ILN983030 IBR983020:IBR983030 HRV983020:HRV983030 HHZ983020:HHZ983030 GYD983020:GYD983030 GOH983020:GOH983030 GEL983020:GEL983030 FUP983020:FUP983030 FKT983020:FKT983030 FAX983020:FAX983030 ERB983020:ERB983030 EHF983020:EHF983030 DXJ983020:DXJ983030 DNN983020:DNN983030 DDR983020:DDR983030 CTV983020:CTV983030 CJZ983020:CJZ983030 CAD983020:CAD983030 BQH983020:BQH983030 BGL983020:BGL983030 AWP983020:AWP983030 AMT983020:AMT983030 ACX983020:ACX983030 TB983020:TB983030 JF983020:JF983030 H983043:H983053 WVR917484:WVR917494 WLV917484:WLV917494 WBZ917484:WBZ917494 VSD917484:VSD917494 VIH917484:VIH917494 UYL917484:UYL917494 UOP917484:UOP917494 UET917484:UET917494 TUX917484:TUX917494 TLB917484:TLB917494 TBF917484:TBF917494 SRJ917484:SRJ917494 SHN917484:SHN917494 RXR917484:RXR917494 RNV917484:RNV917494 RDZ917484:RDZ917494 QUD917484:QUD917494 QKH917484:QKH917494 QAL917484:QAL917494 PQP917484:PQP917494 PGT917484:PGT917494 OWX917484:OWX917494 ONB917484:ONB917494 ODF917484:ODF917494 NTJ917484:NTJ917494 NJN917484:NJN917494 MZR917484:MZR917494 MPV917484:MPV917494 MFZ917484:MFZ917494 LWD917484:LWD917494 LMH917484:LMH917494 LCL917484:LCL917494 KSP917484:KSP917494 KIT917484:KIT917494 JYX917484:JYX917494 JPB917484:JPB917494 JFF917484:JFF917494 IVJ917484:IVJ917494 ILN917484:ILN917494 IBR917484:IBR917494 HRV917484:HRV917494 HHZ917484:HHZ917494 GYD917484:GYD917494 GOH917484:GOH917494 GEL917484:GEL917494 FUP917484:FUP917494 FKT917484:FKT917494 FAX917484:FAX917494 ERB917484:ERB917494 EHF917484:EHF917494 DXJ917484:DXJ917494 DNN917484:DNN917494 DDR917484:DDR917494 CTV917484:CTV917494 CJZ917484:CJZ917494 CAD917484:CAD917494 BQH917484:BQH917494 BGL917484:BGL917494 AWP917484:AWP917494 AMT917484:AMT917494 ACX917484:ACX917494 TB917484:TB917494 JF917484:JF917494 H917507:H917517 WVR851948:WVR851958 WLV851948:WLV851958 WBZ851948:WBZ851958 VSD851948:VSD851958 VIH851948:VIH851958 UYL851948:UYL851958 UOP851948:UOP851958 UET851948:UET851958 TUX851948:TUX851958 TLB851948:TLB851958 TBF851948:TBF851958 SRJ851948:SRJ851958 SHN851948:SHN851958 RXR851948:RXR851958 RNV851948:RNV851958 RDZ851948:RDZ851958 QUD851948:QUD851958 QKH851948:QKH851958 QAL851948:QAL851958 PQP851948:PQP851958 PGT851948:PGT851958 OWX851948:OWX851958 ONB851948:ONB851958 ODF851948:ODF851958 NTJ851948:NTJ851958 NJN851948:NJN851958 MZR851948:MZR851958 MPV851948:MPV851958 MFZ851948:MFZ851958 LWD851948:LWD851958 LMH851948:LMH851958 LCL851948:LCL851958 KSP851948:KSP851958 KIT851948:KIT851958 JYX851948:JYX851958 JPB851948:JPB851958 JFF851948:JFF851958 IVJ851948:IVJ851958 ILN851948:ILN851958 IBR851948:IBR851958 HRV851948:HRV851958 HHZ851948:HHZ851958 GYD851948:GYD851958 GOH851948:GOH851958 GEL851948:GEL851958 FUP851948:FUP851958 FKT851948:FKT851958 FAX851948:FAX851958 ERB851948:ERB851958 EHF851948:EHF851958 DXJ851948:DXJ851958 DNN851948:DNN851958 DDR851948:DDR851958 CTV851948:CTV851958 CJZ851948:CJZ851958 CAD851948:CAD851958 BQH851948:BQH851958 BGL851948:BGL851958 AWP851948:AWP851958 AMT851948:AMT851958 ACX851948:ACX851958 TB851948:TB851958 JF851948:JF851958 H851971:H851981 WVR786412:WVR786422 WLV786412:WLV786422 WBZ786412:WBZ786422 VSD786412:VSD786422 VIH786412:VIH786422 UYL786412:UYL786422 UOP786412:UOP786422 UET786412:UET786422 TUX786412:TUX786422 TLB786412:TLB786422 TBF786412:TBF786422 SRJ786412:SRJ786422 SHN786412:SHN786422 RXR786412:RXR786422 RNV786412:RNV786422 RDZ786412:RDZ786422 QUD786412:QUD786422 QKH786412:QKH786422 QAL786412:QAL786422 PQP786412:PQP786422 PGT786412:PGT786422 OWX786412:OWX786422 ONB786412:ONB786422 ODF786412:ODF786422 NTJ786412:NTJ786422 NJN786412:NJN786422 MZR786412:MZR786422 MPV786412:MPV786422 MFZ786412:MFZ786422 LWD786412:LWD786422 LMH786412:LMH786422 LCL786412:LCL786422 KSP786412:KSP786422 KIT786412:KIT786422 JYX786412:JYX786422 JPB786412:JPB786422 JFF786412:JFF786422 IVJ786412:IVJ786422 ILN786412:ILN786422 IBR786412:IBR786422 HRV786412:HRV786422 HHZ786412:HHZ786422 GYD786412:GYD786422 GOH786412:GOH786422 GEL786412:GEL786422 FUP786412:FUP786422 FKT786412:FKT786422 FAX786412:FAX786422 ERB786412:ERB786422 EHF786412:EHF786422 DXJ786412:DXJ786422 DNN786412:DNN786422 DDR786412:DDR786422 CTV786412:CTV786422 CJZ786412:CJZ786422 CAD786412:CAD786422 BQH786412:BQH786422 BGL786412:BGL786422 AWP786412:AWP786422 AMT786412:AMT786422 ACX786412:ACX786422 TB786412:TB786422 JF786412:JF786422 H786435:H786445 WVR720876:WVR720886 WLV720876:WLV720886 WBZ720876:WBZ720886 VSD720876:VSD720886 VIH720876:VIH720886 UYL720876:UYL720886 UOP720876:UOP720886 UET720876:UET720886 TUX720876:TUX720886 TLB720876:TLB720886 TBF720876:TBF720886 SRJ720876:SRJ720886 SHN720876:SHN720886 RXR720876:RXR720886 RNV720876:RNV720886 RDZ720876:RDZ720886 QUD720876:QUD720886 QKH720876:QKH720886 QAL720876:QAL720886 PQP720876:PQP720886 PGT720876:PGT720886 OWX720876:OWX720886 ONB720876:ONB720886 ODF720876:ODF720886 NTJ720876:NTJ720886 NJN720876:NJN720886 MZR720876:MZR720886 MPV720876:MPV720886 MFZ720876:MFZ720886 LWD720876:LWD720886 LMH720876:LMH720886 LCL720876:LCL720886 KSP720876:KSP720886 KIT720876:KIT720886 JYX720876:JYX720886 JPB720876:JPB720886 JFF720876:JFF720886 IVJ720876:IVJ720886 ILN720876:ILN720886 IBR720876:IBR720886 HRV720876:HRV720886 HHZ720876:HHZ720886 GYD720876:GYD720886 GOH720876:GOH720886 GEL720876:GEL720886 FUP720876:FUP720886 FKT720876:FKT720886 FAX720876:FAX720886 ERB720876:ERB720886 EHF720876:EHF720886 DXJ720876:DXJ720886 DNN720876:DNN720886 DDR720876:DDR720886 CTV720876:CTV720886 CJZ720876:CJZ720886 CAD720876:CAD720886 BQH720876:BQH720886 BGL720876:BGL720886 AWP720876:AWP720886 AMT720876:AMT720886 ACX720876:ACX720886 TB720876:TB720886 JF720876:JF720886 H720899:H720909 WVR655340:WVR655350 WLV655340:WLV655350 WBZ655340:WBZ655350 VSD655340:VSD655350 VIH655340:VIH655350 UYL655340:UYL655350 UOP655340:UOP655350 UET655340:UET655350 TUX655340:TUX655350 TLB655340:TLB655350 TBF655340:TBF655350 SRJ655340:SRJ655350 SHN655340:SHN655350 RXR655340:RXR655350 RNV655340:RNV655350 RDZ655340:RDZ655350 QUD655340:QUD655350 QKH655340:QKH655350 QAL655340:QAL655350 PQP655340:PQP655350 PGT655340:PGT655350 OWX655340:OWX655350 ONB655340:ONB655350 ODF655340:ODF655350 NTJ655340:NTJ655350 NJN655340:NJN655350 MZR655340:MZR655350 MPV655340:MPV655350 MFZ655340:MFZ655350 LWD655340:LWD655350 LMH655340:LMH655350 LCL655340:LCL655350 KSP655340:KSP655350 KIT655340:KIT655350 JYX655340:JYX655350 JPB655340:JPB655350 JFF655340:JFF655350 IVJ655340:IVJ655350 ILN655340:ILN655350 IBR655340:IBR655350 HRV655340:HRV655350 HHZ655340:HHZ655350 GYD655340:GYD655350 GOH655340:GOH655350 GEL655340:GEL655350 FUP655340:FUP655350 FKT655340:FKT655350 FAX655340:FAX655350 ERB655340:ERB655350 EHF655340:EHF655350 DXJ655340:DXJ655350 DNN655340:DNN655350 DDR655340:DDR655350 CTV655340:CTV655350 CJZ655340:CJZ655350 CAD655340:CAD655350 BQH655340:BQH655350 BGL655340:BGL655350 AWP655340:AWP655350 AMT655340:AMT655350 ACX655340:ACX655350 TB655340:TB655350 JF655340:JF655350 H655363:H655373 WVR589804:WVR589814 WLV589804:WLV589814 WBZ589804:WBZ589814 VSD589804:VSD589814 VIH589804:VIH589814 UYL589804:UYL589814 UOP589804:UOP589814 UET589804:UET589814 TUX589804:TUX589814 TLB589804:TLB589814 TBF589804:TBF589814 SRJ589804:SRJ589814 SHN589804:SHN589814 RXR589804:RXR589814 RNV589804:RNV589814 RDZ589804:RDZ589814 QUD589804:QUD589814 QKH589804:QKH589814 QAL589804:QAL589814 PQP589804:PQP589814 PGT589804:PGT589814 OWX589804:OWX589814 ONB589804:ONB589814 ODF589804:ODF589814 NTJ589804:NTJ589814 NJN589804:NJN589814 MZR589804:MZR589814 MPV589804:MPV589814 MFZ589804:MFZ589814 LWD589804:LWD589814 LMH589804:LMH589814 LCL589804:LCL589814 KSP589804:KSP589814 KIT589804:KIT589814 JYX589804:JYX589814 JPB589804:JPB589814 JFF589804:JFF589814 IVJ589804:IVJ589814 ILN589804:ILN589814 IBR589804:IBR589814 HRV589804:HRV589814 HHZ589804:HHZ589814 GYD589804:GYD589814 GOH589804:GOH589814 GEL589804:GEL589814 FUP589804:FUP589814 FKT589804:FKT589814 FAX589804:FAX589814 ERB589804:ERB589814 EHF589804:EHF589814 DXJ589804:DXJ589814 DNN589804:DNN589814 DDR589804:DDR589814 CTV589804:CTV589814 CJZ589804:CJZ589814 CAD589804:CAD589814 BQH589804:BQH589814 BGL589804:BGL589814 AWP589804:AWP589814 AMT589804:AMT589814 ACX589804:ACX589814 TB589804:TB589814 JF589804:JF589814 H589827:H589837 WVR524268:WVR524278 WLV524268:WLV524278 WBZ524268:WBZ524278 VSD524268:VSD524278 VIH524268:VIH524278 UYL524268:UYL524278 UOP524268:UOP524278 UET524268:UET524278 TUX524268:TUX524278 TLB524268:TLB524278 TBF524268:TBF524278 SRJ524268:SRJ524278 SHN524268:SHN524278 RXR524268:RXR524278 RNV524268:RNV524278 RDZ524268:RDZ524278 QUD524268:QUD524278 QKH524268:QKH524278 QAL524268:QAL524278 PQP524268:PQP524278 PGT524268:PGT524278 OWX524268:OWX524278 ONB524268:ONB524278 ODF524268:ODF524278 NTJ524268:NTJ524278 NJN524268:NJN524278 MZR524268:MZR524278 MPV524268:MPV524278 MFZ524268:MFZ524278 LWD524268:LWD524278 LMH524268:LMH524278 LCL524268:LCL524278 KSP524268:KSP524278 KIT524268:KIT524278 JYX524268:JYX524278 JPB524268:JPB524278 JFF524268:JFF524278 IVJ524268:IVJ524278 ILN524268:ILN524278 IBR524268:IBR524278 HRV524268:HRV524278 HHZ524268:HHZ524278 GYD524268:GYD524278 GOH524268:GOH524278 GEL524268:GEL524278 FUP524268:FUP524278 FKT524268:FKT524278 FAX524268:FAX524278 ERB524268:ERB524278 EHF524268:EHF524278 DXJ524268:DXJ524278 DNN524268:DNN524278 DDR524268:DDR524278 CTV524268:CTV524278 CJZ524268:CJZ524278 CAD524268:CAD524278 BQH524268:BQH524278 BGL524268:BGL524278 AWP524268:AWP524278 AMT524268:AMT524278 ACX524268:ACX524278 TB524268:TB524278 JF524268:JF524278 H524291:H524301 WVR458732:WVR458742 WLV458732:WLV458742 WBZ458732:WBZ458742 VSD458732:VSD458742 VIH458732:VIH458742 UYL458732:UYL458742 UOP458732:UOP458742 UET458732:UET458742 TUX458732:TUX458742 TLB458732:TLB458742 TBF458732:TBF458742 SRJ458732:SRJ458742 SHN458732:SHN458742 RXR458732:RXR458742 RNV458732:RNV458742 RDZ458732:RDZ458742 QUD458732:QUD458742 QKH458732:QKH458742 QAL458732:QAL458742 PQP458732:PQP458742 PGT458732:PGT458742 OWX458732:OWX458742 ONB458732:ONB458742 ODF458732:ODF458742 NTJ458732:NTJ458742 NJN458732:NJN458742 MZR458732:MZR458742 MPV458732:MPV458742 MFZ458732:MFZ458742 LWD458732:LWD458742 LMH458732:LMH458742 LCL458732:LCL458742 KSP458732:KSP458742 KIT458732:KIT458742 JYX458732:JYX458742 JPB458732:JPB458742 JFF458732:JFF458742 IVJ458732:IVJ458742 ILN458732:ILN458742 IBR458732:IBR458742 HRV458732:HRV458742 HHZ458732:HHZ458742 GYD458732:GYD458742 GOH458732:GOH458742 GEL458732:GEL458742 FUP458732:FUP458742 FKT458732:FKT458742 FAX458732:FAX458742 ERB458732:ERB458742 EHF458732:EHF458742 DXJ458732:DXJ458742 DNN458732:DNN458742 DDR458732:DDR458742 CTV458732:CTV458742 CJZ458732:CJZ458742 CAD458732:CAD458742 BQH458732:BQH458742 BGL458732:BGL458742 AWP458732:AWP458742 AMT458732:AMT458742 ACX458732:ACX458742 TB458732:TB458742 JF458732:JF458742 H458755:H458765 WVR393196:WVR393206 WLV393196:WLV393206 WBZ393196:WBZ393206 VSD393196:VSD393206 VIH393196:VIH393206 UYL393196:UYL393206 UOP393196:UOP393206 UET393196:UET393206 TUX393196:TUX393206 TLB393196:TLB393206 TBF393196:TBF393206 SRJ393196:SRJ393206 SHN393196:SHN393206 RXR393196:RXR393206 RNV393196:RNV393206 RDZ393196:RDZ393206 QUD393196:QUD393206 QKH393196:QKH393206 QAL393196:QAL393206 PQP393196:PQP393206 PGT393196:PGT393206 OWX393196:OWX393206 ONB393196:ONB393206 ODF393196:ODF393206 NTJ393196:NTJ393206 NJN393196:NJN393206 MZR393196:MZR393206 MPV393196:MPV393206 MFZ393196:MFZ393206 LWD393196:LWD393206 LMH393196:LMH393206 LCL393196:LCL393206 KSP393196:KSP393206 KIT393196:KIT393206 JYX393196:JYX393206 JPB393196:JPB393206 JFF393196:JFF393206 IVJ393196:IVJ393206 ILN393196:ILN393206 IBR393196:IBR393206 HRV393196:HRV393206 HHZ393196:HHZ393206 GYD393196:GYD393206 GOH393196:GOH393206 GEL393196:GEL393206 FUP393196:FUP393206 FKT393196:FKT393206 FAX393196:FAX393206 ERB393196:ERB393206 EHF393196:EHF393206 DXJ393196:DXJ393206 DNN393196:DNN393206 DDR393196:DDR393206 CTV393196:CTV393206 CJZ393196:CJZ393206 CAD393196:CAD393206 BQH393196:BQH393206 BGL393196:BGL393206 AWP393196:AWP393206 AMT393196:AMT393206 ACX393196:ACX393206 TB393196:TB393206 JF393196:JF393206 H393219:H393229 WVR327660:WVR327670 WLV327660:WLV327670 WBZ327660:WBZ327670 VSD327660:VSD327670 VIH327660:VIH327670 UYL327660:UYL327670 UOP327660:UOP327670 UET327660:UET327670 TUX327660:TUX327670 TLB327660:TLB327670 TBF327660:TBF327670 SRJ327660:SRJ327670 SHN327660:SHN327670 RXR327660:RXR327670 RNV327660:RNV327670 RDZ327660:RDZ327670 QUD327660:QUD327670 QKH327660:QKH327670 QAL327660:QAL327670 PQP327660:PQP327670 PGT327660:PGT327670 OWX327660:OWX327670 ONB327660:ONB327670 ODF327660:ODF327670 NTJ327660:NTJ327670 NJN327660:NJN327670 MZR327660:MZR327670 MPV327660:MPV327670 MFZ327660:MFZ327670 LWD327660:LWD327670 LMH327660:LMH327670 LCL327660:LCL327670 KSP327660:KSP327670 KIT327660:KIT327670 JYX327660:JYX327670 JPB327660:JPB327670 JFF327660:JFF327670 IVJ327660:IVJ327670 ILN327660:ILN327670 IBR327660:IBR327670 HRV327660:HRV327670 HHZ327660:HHZ327670 GYD327660:GYD327670 GOH327660:GOH327670 GEL327660:GEL327670 FUP327660:FUP327670 FKT327660:FKT327670 FAX327660:FAX327670 ERB327660:ERB327670 EHF327660:EHF327670 DXJ327660:DXJ327670 DNN327660:DNN327670 DDR327660:DDR327670 CTV327660:CTV327670 CJZ327660:CJZ327670 CAD327660:CAD327670 BQH327660:BQH327670 BGL327660:BGL327670 AWP327660:AWP327670 AMT327660:AMT327670 ACX327660:ACX327670 TB327660:TB327670 JF327660:JF327670 H327683:H327693 WVR262124:WVR262134 WLV262124:WLV262134 WBZ262124:WBZ262134 VSD262124:VSD262134 VIH262124:VIH262134 UYL262124:UYL262134 UOP262124:UOP262134 UET262124:UET262134 TUX262124:TUX262134 TLB262124:TLB262134 TBF262124:TBF262134 SRJ262124:SRJ262134 SHN262124:SHN262134 RXR262124:RXR262134 RNV262124:RNV262134 RDZ262124:RDZ262134 QUD262124:QUD262134 QKH262124:QKH262134 QAL262124:QAL262134 PQP262124:PQP262134 PGT262124:PGT262134 OWX262124:OWX262134 ONB262124:ONB262134 ODF262124:ODF262134 NTJ262124:NTJ262134 NJN262124:NJN262134 MZR262124:MZR262134 MPV262124:MPV262134 MFZ262124:MFZ262134 LWD262124:LWD262134 LMH262124:LMH262134 LCL262124:LCL262134 KSP262124:KSP262134 KIT262124:KIT262134 JYX262124:JYX262134 JPB262124:JPB262134 JFF262124:JFF262134 IVJ262124:IVJ262134 ILN262124:ILN262134 IBR262124:IBR262134 HRV262124:HRV262134 HHZ262124:HHZ262134 GYD262124:GYD262134 GOH262124:GOH262134 GEL262124:GEL262134 FUP262124:FUP262134 FKT262124:FKT262134 FAX262124:FAX262134 ERB262124:ERB262134 EHF262124:EHF262134 DXJ262124:DXJ262134 DNN262124:DNN262134 DDR262124:DDR262134 CTV262124:CTV262134 CJZ262124:CJZ262134 CAD262124:CAD262134 BQH262124:BQH262134 BGL262124:BGL262134 AWP262124:AWP262134 AMT262124:AMT262134 ACX262124:ACX262134 TB262124:TB262134 JF262124:JF262134 H262147:H262157 WVR196588:WVR196598 WLV196588:WLV196598 WBZ196588:WBZ196598 VSD196588:VSD196598 VIH196588:VIH196598 UYL196588:UYL196598 UOP196588:UOP196598 UET196588:UET196598 TUX196588:TUX196598 TLB196588:TLB196598 TBF196588:TBF196598 SRJ196588:SRJ196598 SHN196588:SHN196598 RXR196588:RXR196598 RNV196588:RNV196598 RDZ196588:RDZ196598 QUD196588:QUD196598 QKH196588:QKH196598 QAL196588:QAL196598 PQP196588:PQP196598 PGT196588:PGT196598 OWX196588:OWX196598 ONB196588:ONB196598 ODF196588:ODF196598 NTJ196588:NTJ196598 NJN196588:NJN196598 MZR196588:MZR196598 MPV196588:MPV196598 MFZ196588:MFZ196598 LWD196588:LWD196598 LMH196588:LMH196598 LCL196588:LCL196598 KSP196588:KSP196598 KIT196588:KIT196598 JYX196588:JYX196598 JPB196588:JPB196598 JFF196588:JFF196598 IVJ196588:IVJ196598 ILN196588:ILN196598 IBR196588:IBR196598 HRV196588:HRV196598 HHZ196588:HHZ196598 GYD196588:GYD196598 GOH196588:GOH196598 GEL196588:GEL196598 FUP196588:FUP196598 FKT196588:FKT196598 FAX196588:FAX196598 ERB196588:ERB196598 EHF196588:EHF196598 DXJ196588:DXJ196598 DNN196588:DNN196598 DDR196588:DDR196598 CTV196588:CTV196598 CJZ196588:CJZ196598 CAD196588:CAD196598 BQH196588:BQH196598 BGL196588:BGL196598 AWP196588:AWP196598 AMT196588:AMT196598 ACX196588:ACX196598 TB196588:TB196598 JF196588:JF196598 H196611:H196621 WVR131052:WVR131062 WLV131052:WLV131062 WBZ131052:WBZ131062 VSD131052:VSD131062 VIH131052:VIH131062 UYL131052:UYL131062 UOP131052:UOP131062 UET131052:UET131062 TUX131052:TUX131062 TLB131052:TLB131062 TBF131052:TBF131062 SRJ131052:SRJ131062 SHN131052:SHN131062 RXR131052:RXR131062 RNV131052:RNV131062 RDZ131052:RDZ131062 QUD131052:QUD131062 QKH131052:QKH131062 QAL131052:QAL131062 PQP131052:PQP131062 PGT131052:PGT131062 OWX131052:OWX131062 ONB131052:ONB131062 ODF131052:ODF131062 NTJ131052:NTJ131062 NJN131052:NJN131062 MZR131052:MZR131062 MPV131052:MPV131062 MFZ131052:MFZ131062 LWD131052:LWD131062 LMH131052:LMH131062 LCL131052:LCL131062 KSP131052:KSP131062 KIT131052:KIT131062 JYX131052:JYX131062 JPB131052:JPB131062 JFF131052:JFF131062 IVJ131052:IVJ131062 ILN131052:ILN131062 IBR131052:IBR131062 HRV131052:HRV131062 HHZ131052:HHZ131062 GYD131052:GYD131062 GOH131052:GOH131062 GEL131052:GEL131062 FUP131052:FUP131062 FKT131052:FKT131062 FAX131052:FAX131062 ERB131052:ERB131062 EHF131052:EHF131062 DXJ131052:DXJ131062 DNN131052:DNN131062 DDR131052:DDR131062 CTV131052:CTV131062 CJZ131052:CJZ131062 CAD131052:CAD131062 BQH131052:BQH131062 BGL131052:BGL131062 AWP131052:AWP131062 AMT131052:AMT131062 ACX131052:ACX131062 TB131052:TB131062 JF131052:JF131062 H131075:H131085 WVR65516:WVR65526 WLV65516:WLV65526 WBZ65516:WBZ65526 VSD65516:VSD65526 VIH65516:VIH65526 UYL65516:UYL65526 UOP65516:UOP65526 UET65516:UET65526 TUX65516:TUX65526 TLB65516:TLB65526 TBF65516:TBF65526 SRJ65516:SRJ65526 SHN65516:SHN65526 RXR65516:RXR65526 RNV65516:RNV65526 RDZ65516:RDZ65526 QUD65516:QUD65526 QKH65516:QKH65526 QAL65516:QAL65526 PQP65516:PQP65526 PGT65516:PGT65526 OWX65516:OWX65526 ONB65516:ONB65526 ODF65516:ODF65526 NTJ65516:NTJ65526 NJN65516:NJN65526 MZR65516:MZR65526 MPV65516:MPV65526 MFZ65516:MFZ65526 LWD65516:LWD65526 LMH65516:LMH65526 LCL65516:LCL65526 KSP65516:KSP65526 KIT65516:KIT65526 JYX65516:JYX65526 JPB65516:JPB65526 JFF65516:JFF65526 IVJ65516:IVJ65526 ILN65516:ILN65526 IBR65516:IBR65526 HRV65516:HRV65526 HHZ65516:HHZ65526 GYD65516:GYD65526 GOH65516:GOH65526 GEL65516:GEL65526 FUP65516:FUP65526 FKT65516:FKT65526 FAX65516:FAX65526 ERB65516:ERB65526 EHF65516:EHF65526 DXJ65516:DXJ65526 DNN65516:DNN65526 DDR65516:DDR65526 CTV65516:CTV65526 CJZ65516:CJZ65526 CAD65516:CAD65526 BQH65516:BQH65526 BGL65516:BGL65526 AWP65516:AWP65526 AMT65516:AMT65526 ACX65516:ACX65526 TB65516:TB65526 JF65516:JF65526 H65539:H65549 WLV983020:WLV983030" xr:uid="{D4E3FF19-F60F-4FF1-A7A4-54B203CAC1C5}">
      <formula1>$G$30:$G$45</formula1>
    </dataValidation>
    <dataValidation type="list" showInputMessage="1" showErrorMessage="1" sqref="L65539:L65549 WVI8:WVI9 IW8:IW9 SS8:SS9 ACO8:ACO9 AMK8:AMK9 AWG8:AWG9 BGC8:BGC9 BPY8:BPY9 BZU8:BZU9 CJQ8:CJQ9 CTM8:CTM9 DDI8:DDI9 DNE8:DNE9 DXA8:DXA9 EGW8:EGW9 EQS8:EQS9 FAO8:FAO9 FKK8:FKK9 FUG8:FUG9 GEC8:GEC9 GNY8:GNY9 GXU8:GXU9 HHQ8:HHQ9 HRM8:HRM9 IBI8:IBI9 ILE8:ILE9 IVA8:IVA9 JEW8:JEW9 JOS8:JOS9 JYO8:JYO9 KIK8:KIK9 KSG8:KSG9 LCC8:LCC9 LLY8:LLY9 LVU8:LVU9 MFQ8:MFQ9 MPM8:MPM9 MZI8:MZI9 NJE8:NJE9 NTA8:NTA9 OCW8:OCW9 OMS8:OMS9 OWO8:OWO9 PGK8:PGK9 PQG8:PQG9 QAC8:QAC9 QJY8:QJY9 QTU8:QTU9 RDQ8:RDQ9 RNM8:RNM9 RXI8:RXI9 SHE8:SHE9 SRA8:SRA9 TAW8:TAW9 TKS8:TKS9 TUO8:TUO9 UEK8:UEK9 UOG8:UOG9 UYC8:UYC9 VHY8:VHY9 VRU8:VRU9 WBQ8:WBQ9 WLM8:WLM9 WLY983020:WLY983030 WCC983020:WCC983030 VSG983020:VSG983030 VIK983020:VIK983030 UYO983020:UYO983030 UOS983020:UOS983030 UEW983020:UEW983030 TVA983020:TVA983030 TLE983020:TLE983030 TBI983020:TBI983030 SRM983020:SRM983030 SHQ983020:SHQ983030 RXU983020:RXU983030 RNY983020:RNY983030 REC983020:REC983030 QUG983020:QUG983030 QKK983020:QKK983030 QAO983020:QAO983030 PQS983020:PQS983030 PGW983020:PGW983030 OXA983020:OXA983030 ONE983020:ONE983030 ODI983020:ODI983030 NTM983020:NTM983030 NJQ983020:NJQ983030 MZU983020:MZU983030 MPY983020:MPY983030 MGC983020:MGC983030 LWG983020:LWG983030 LMK983020:LMK983030 LCO983020:LCO983030 KSS983020:KSS983030 KIW983020:KIW983030 JZA983020:JZA983030 JPE983020:JPE983030 JFI983020:JFI983030 IVM983020:IVM983030 ILQ983020:ILQ983030 IBU983020:IBU983030 HRY983020:HRY983030 HIC983020:HIC983030 GYG983020:GYG983030 GOK983020:GOK983030 GEO983020:GEO983030 FUS983020:FUS983030 FKW983020:FKW983030 FBA983020:FBA983030 ERE983020:ERE983030 EHI983020:EHI983030 DXM983020:DXM983030 DNQ983020:DNQ983030 DDU983020:DDU983030 CTY983020:CTY983030 CKC983020:CKC983030 CAG983020:CAG983030 BQK983020:BQK983030 BGO983020:BGO983030 AWS983020:AWS983030 AMW983020:AMW983030 ADA983020:ADA983030 TE983020:TE983030 JI983020:JI983030 L983043:L983053 WVU917484:WVU917494 WLY917484:WLY917494 WCC917484:WCC917494 VSG917484:VSG917494 VIK917484:VIK917494 UYO917484:UYO917494 UOS917484:UOS917494 UEW917484:UEW917494 TVA917484:TVA917494 TLE917484:TLE917494 TBI917484:TBI917494 SRM917484:SRM917494 SHQ917484:SHQ917494 RXU917484:RXU917494 RNY917484:RNY917494 REC917484:REC917494 QUG917484:QUG917494 QKK917484:QKK917494 QAO917484:QAO917494 PQS917484:PQS917494 PGW917484:PGW917494 OXA917484:OXA917494 ONE917484:ONE917494 ODI917484:ODI917494 NTM917484:NTM917494 NJQ917484:NJQ917494 MZU917484:MZU917494 MPY917484:MPY917494 MGC917484:MGC917494 LWG917484:LWG917494 LMK917484:LMK917494 LCO917484:LCO917494 KSS917484:KSS917494 KIW917484:KIW917494 JZA917484:JZA917494 JPE917484:JPE917494 JFI917484:JFI917494 IVM917484:IVM917494 ILQ917484:ILQ917494 IBU917484:IBU917494 HRY917484:HRY917494 HIC917484:HIC917494 GYG917484:GYG917494 GOK917484:GOK917494 GEO917484:GEO917494 FUS917484:FUS917494 FKW917484:FKW917494 FBA917484:FBA917494 ERE917484:ERE917494 EHI917484:EHI917494 DXM917484:DXM917494 DNQ917484:DNQ917494 DDU917484:DDU917494 CTY917484:CTY917494 CKC917484:CKC917494 CAG917484:CAG917494 BQK917484:BQK917494 BGO917484:BGO917494 AWS917484:AWS917494 AMW917484:AMW917494 ADA917484:ADA917494 TE917484:TE917494 JI917484:JI917494 L917507:L917517 WVU851948:WVU851958 WLY851948:WLY851958 WCC851948:WCC851958 VSG851948:VSG851958 VIK851948:VIK851958 UYO851948:UYO851958 UOS851948:UOS851958 UEW851948:UEW851958 TVA851948:TVA851958 TLE851948:TLE851958 TBI851948:TBI851958 SRM851948:SRM851958 SHQ851948:SHQ851958 RXU851948:RXU851958 RNY851948:RNY851958 REC851948:REC851958 QUG851948:QUG851958 QKK851948:QKK851958 QAO851948:QAO851958 PQS851948:PQS851958 PGW851948:PGW851958 OXA851948:OXA851958 ONE851948:ONE851958 ODI851948:ODI851958 NTM851948:NTM851958 NJQ851948:NJQ851958 MZU851948:MZU851958 MPY851948:MPY851958 MGC851948:MGC851958 LWG851948:LWG851958 LMK851948:LMK851958 LCO851948:LCO851958 KSS851948:KSS851958 KIW851948:KIW851958 JZA851948:JZA851958 JPE851948:JPE851958 JFI851948:JFI851958 IVM851948:IVM851958 ILQ851948:ILQ851958 IBU851948:IBU851958 HRY851948:HRY851958 HIC851948:HIC851958 GYG851948:GYG851958 GOK851948:GOK851958 GEO851948:GEO851958 FUS851948:FUS851958 FKW851948:FKW851958 FBA851948:FBA851958 ERE851948:ERE851958 EHI851948:EHI851958 DXM851948:DXM851958 DNQ851948:DNQ851958 DDU851948:DDU851958 CTY851948:CTY851958 CKC851948:CKC851958 CAG851948:CAG851958 BQK851948:BQK851958 BGO851948:BGO851958 AWS851948:AWS851958 AMW851948:AMW851958 ADA851948:ADA851958 TE851948:TE851958 JI851948:JI851958 L851971:L851981 WVU786412:WVU786422 WLY786412:WLY786422 WCC786412:WCC786422 VSG786412:VSG786422 VIK786412:VIK786422 UYO786412:UYO786422 UOS786412:UOS786422 UEW786412:UEW786422 TVA786412:TVA786422 TLE786412:TLE786422 TBI786412:TBI786422 SRM786412:SRM786422 SHQ786412:SHQ786422 RXU786412:RXU786422 RNY786412:RNY786422 REC786412:REC786422 QUG786412:QUG786422 QKK786412:QKK786422 QAO786412:QAO786422 PQS786412:PQS786422 PGW786412:PGW786422 OXA786412:OXA786422 ONE786412:ONE786422 ODI786412:ODI786422 NTM786412:NTM786422 NJQ786412:NJQ786422 MZU786412:MZU786422 MPY786412:MPY786422 MGC786412:MGC786422 LWG786412:LWG786422 LMK786412:LMK786422 LCO786412:LCO786422 KSS786412:KSS786422 KIW786412:KIW786422 JZA786412:JZA786422 JPE786412:JPE786422 JFI786412:JFI786422 IVM786412:IVM786422 ILQ786412:ILQ786422 IBU786412:IBU786422 HRY786412:HRY786422 HIC786412:HIC786422 GYG786412:GYG786422 GOK786412:GOK786422 GEO786412:GEO786422 FUS786412:FUS786422 FKW786412:FKW786422 FBA786412:FBA786422 ERE786412:ERE786422 EHI786412:EHI786422 DXM786412:DXM786422 DNQ786412:DNQ786422 DDU786412:DDU786422 CTY786412:CTY786422 CKC786412:CKC786422 CAG786412:CAG786422 BQK786412:BQK786422 BGO786412:BGO786422 AWS786412:AWS786422 AMW786412:AMW786422 ADA786412:ADA786422 TE786412:TE786422 JI786412:JI786422 L786435:L786445 WVU720876:WVU720886 WLY720876:WLY720886 WCC720876:WCC720886 VSG720876:VSG720886 VIK720876:VIK720886 UYO720876:UYO720886 UOS720876:UOS720886 UEW720876:UEW720886 TVA720876:TVA720886 TLE720876:TLE720886 TBI720876:TBI720886 SRM720876:SRM720886 SHQ720876:SHQ720886 RXU720876:RXU720886 RNY720876:RNY720886 REC720876:REC720886 QUG720876:QUG720886 QKK720876:QKK720886 QAO720876:QAO720886 PQS720876:PQS720886 PGW720876:PGW720886 OXA720876:OXA720886 ONE720876:ONE720886 ODI720876:ODI720886 NTM720876:NTM720886 NJQ720876:NJQ720886 MZU720876:MZU720886 MPY720876:MPY720886 MGC720876:MGC720886 LWG720876:LWG720886 LMK720876:LMK720886 LCO720876:LCO720886 KSS720876:KSS720886 KIW720876:KIW720886 JZA720876:JZA720886 JPE720876:JPE720886 JFI720876:JFI720886 IVM720876:IVM720886 ILQ720876:ILQ720886 IBU720876:IBU720886 HRY720876:HRY720886 HIC720876:HIC720886 GYG720876:GYG720886 GOK720876:GOK720886 GEO720876:GEO720886 FUS720876:FUS720886 FKW720876:FKW720886 FBA720876:FBA720886 ERE720876:ERE720886 EHI720876:EHI720886 DXM720876:DXM720886 DNQ720876:DNQ720886 DDU720876:DDU720886 CTY720876:CTY720886 CKC720876:CKC720886 CAG720876:CAG720886 BQK720876:BQK720886 BGO720876:BGO720886 AWS720876:AWS720886 AMW720876:AMW720886 ADA720876:ADA720886 TE720876:TE720886 JI720876:JI720886 L720899:L720909 WVU655340:WVU655350 WLY655340:WLY655350 WCC655340:WCC655350 VSG655340:VSG655350 VIK655340:VIK655350 UYO655340:UYO655350 UOS655340:UOS655350 UEW655340:UEW655350 TVA655340:TVA655350 TLE655340:TLE655350 TBI655340:TBI655350 SRM655340:SRM655350 SHQ655340:SHQ655350 RXU655340:RXU655350 RNY655340:RNY655350 REC655340:REC655350 QUG655340:QUG655350 QKK655340:QKK655350 QAO655340:QAO655350 PQS655340:PQS655350 PGW655340:PGW655350 OXA655340:OXA655350 ONE655340:ONE655350 ODI655340:ODI655350 NTM655340:NTM655350 NJQ655340:NJQ655350 MZU655340:MZU655350 MPY655340:MPY655350 MGC655340:MGC655350 LWG655340:LWG655350 LMK655340:LMK655350 LCO655340:LCO655350 KSS655340:KSS655350 KIW655340:KIW655350 JZA655340:JZA655350 JPE655340:JPE655350 JFI655340:JFI655350 IVM655340:IVM655350 ILQ655340:ILQ655350 IBU655340:IBU655350 HRY655340:HRY655350 HIC655340:HIC655350 GYG655340:GYG655350 GOK655340:GOK655350 GEO655340:GEO655350 FUS655340:FUS655350 FKW655340:FKW655350 FBA655340:FBA655350 ERE655340:ERE655350 EHI655340:EHI655350 DXM655340:DXM655350 DNQ655340:DNQ655350 DDU655340:DDU655350 CTY655340:CTY655350 CKC655340:CKC655350 CAG655340:CAG655350 BQK655340:BQK655350 BGO655340:BGO655350 AWS655340:AWS655350 AMW655340:AMW655350 ADA655340:ADA655350 TE655340:TE655350 JI655340:JI655350 L655363:L655373 WVU589804:WVU589814 WLY589804:WLY589814 WCC589804:WCC589814 VSG589804:VSG589814 VIK589804:VIK589814 UYO589804:UYO589814 UOS589804:UOS589814 UEW589804:UEW589814 TVA589804:TVA589814 TLE589804:TLE589814 TBI589804:TBI589814 SRM589804:SRM589814 SHQ589804:SHQ589814 RXU589804:RXU589814 RNY589804:RNY589814 REC589804:REC589814 QUG589804:QUG589814 QKK589804:QKK589814 QAO589804:QAO589814 PQS589804:PQS589814 PGW589804:PGW589814 OXA589804:OXA589814 ONE589804:ONE589814 ODI589804:ODI589814 NTM589804:NTM589814 NJQ589804:NJQ589814 MZU589804:MZU589814 MPY589804:MPY589814 MGC589804:MGC589814 LWG589804:LWG589814 LMK589804:LMK589814 LCO589804:LCO589814 KSS589804:KSS589814 KIW589804:KIW589814 JZA589804:JZA589814 JPE589804:JPE589814 JFI589804:JFI589814 IVM589804:IVM589814 ILQ589804:ILQ589814 IBU589804:IBU589814 HRY589804:HRY589814 HIC589804:HIC589814 GYG589804:GYG589814 GOK589804:GOK589814 GEO589804:GEO589814 FUS589804:FUS589814 FKW589804:FKW589814 FBA589804:FBA589814 ERE589804:ERE589814 EHI589804:EHI589814 DXM589804:DXM589814 DNQ589804:DNQ589814 DDU589804:DDU589814 CTY589804:CTY589814 CKC589804:CKC589814 CAG589804:CAG589814 BQK589804:BQK589814 BGO589804:BGO589814 AWS589804:AWS589814 AMW589804:AMW589814 ADA589804:ADA589814 TE589804:TE589814 JI589804:JI589814 L589827:L589837 WVU524268:WVU524278 WLY524268:WLY524278 WCC524268:WCC524278 VSG524268:VSG524278 VIK524268:VIK524278 UYO524268:UYO524278 UOS524268:UOS524278 UEW524268:UEW524278 TVA524268:TVA524278 TLE524268:TLE524278 TBI524268:TBI524278 SRM524268:SRM524278 SHQ524268:SHQ524278 RXU524268:RXU524278 RNY524268:RNY524278 REC524268:REC524278 QUG524268:QUG524278 QKK524268:QKK524278 QAO524268:QAO524278 PQS524268:PQS524278 PGW524268:PGW524278 OXA524268:OXA524278 ONE524268:ONE524278 ODI524268:ODI524278 NTM524268:NTM524278 NJQ524268:NJQ524278 MZU524268:MZU524278 MPY524268:MPY524278 MGC524268:MGC524278 LWG524268:LWG524278 LMK524268:LMK524278 LCO524268:LCO524278 KSS524268:KSS524278 KIW524268:KIW524278 JZA524268:JZA524278 JPE524268:JPE524278 JFI524268:JFI524278 IVM524268:IVM524278 ILQ524268:ILQ524278 IBU524268:IBU524278 HRY524268:HRY524278 HIC524268:HIC524278 GYG524268:GYG524278 GOK524268:GOK524278 GEO524268:GEO524278 FUS524268:FUS524278 FKW524268:FKW524278 FBA524268:FBA524278 ERE524268:ERE524278 EHI524268:EHI524278 DXM524268:DXM524278 DNQ524268:DNQ524278 DDU524268:DDU524278 CTY524268:CTY524278 CKC524268:CKC524278 CAG524268:CAG524278 BQK524268:BQK524278 BGO524268:BGO524278 AWS524268:AWS524278 AMW524268:AMW524278 ADA524268:ADA524278 TE524268:TE524278 JI524268:JI524278 L524291:L524301 WVU458732:WVU458742 WLY458732:WLY458742 WCC458732:WCC458742 VSG458732:VSG458742 VIK458732:VIK458742 UYO458732:UYO458742 UOS458732:UOS458742 UEW458732:UEW458742 TVA458732:TVA458742 TLE458732:TLE458742 TBI458732:TBI458742 SRM458732:SRM458742 SHQ458732:SHQ458742 RXU458732:RXU458742 RNY458732:RNY458742 REC458732:REC458742 QUG458732:QUG458742 QKK458732:QKK458742 QAO458732:QAO458742 PQS458732:PQS458742 PGW458732:PGW458742 OXA458732:OXA458742 ONE458732:ONE458742 ODI458732:ODI458742 NTM458732:NTM458742 NJQ458732:NJQ458742 MZU458732:MZU458742 MPY458732:MPY458742 MGC458732:MGC458742 LWG458732:LWG458742 LMK458732:LMK458742 LCO458732:LCO458742 KSS458732:KSS458742 KIW458732:KIW458742 JZA458732:JZA458742 JPE458732:JPE458742 JFI458732:JFI458742 IVM458732:IVM458742 ILQ458732:ILQ458742 IBU458732:IBU458742 HRY458732:HRY458742 HIC458732:HIC458742 GYG458732:GYG458742 GOK458732:GOK458742 GEO458732:GEO458742 FUS458732:FUS458742 FKW458732:FKW458742 FBA458732:FBA458742 ERE458732:ERE458742 EHI458732:EHI458742 DXM458732:DXM458742 DNQ458732:DNQ458742 DDU458732:DDU458742 CTY458732:CTY458742 CKC458732:CKC458742 CAG458732:CAG458742 BQK458732:BQK458742 BGO458732:BGO458742 AWS458732:AWS458742 AMW458732:AMW458742 ADA458732:ADA458742 TE458732:TE458742 JI458732:JI458742 L458755:L458765 WVU393196:WVU393206 WLY393196:WLY393206 WCC393196:WCC393206 VSG393196:VSG393206 VIK393196:VIK393206 UYO393196:UYO393206 UOS393196:UOS393206 UEW393196:UEW393206 TVA393196:TVA393206 TLE393196:TLE393206 TBI393196:TBI393206 SRM393196:SRM393206 SHQ393196:SHQ393206 RXU393196:RXU393206 RNY393196:RNY393206 REC393196:REC393206 QUG393196:QUG393206 QKK393196:QKK393206 QAO393196:QAO393206 PQS393196:PQS393206 PGW393196:PGW393206 OXA393196:OXA393206 ONE393196:ONE393206 ODI393196:ODI393206 NTM393196:NTM393206 NJQ393196:NJQ393206 MZU393196:MZU393206 MPY393196:MPY393206 MGC393196:MGC393206 LWG393196:LWG393206 LMK393196:LMK393206 LCO393196:LCO393206 KSS393196:KSS393206 KIW393196:KIW393206 JZA393196:JZA393206 JPE393196:JPE393206 JFI393196:JFI393206 IVM393196:IVM393206 ILQ393196:ILQ393206 IBU393196:IBU393206 HRY393196:HRY393206 HIC393196:HIC393206 GYG393196:GYG393206 GOK393196:GOK393206 GEO393196:GEO393206 FUS393196:FUS393206 FKW393196:FKW393206 FBA393196:FBA393206 ERE393196:ERE393206 EHI393196:EHI393206 DXM393196:DXM393206 DNQ393196:DNQ393206 DDU393196:DDU393206 CTY393196:CTY393206 CKC393196:CKC393206 CAG393196:CAG393206 BQK393196:BQK393206 BGO393196:BGO393206 AWS393196:AWS393206 AMW393196:AMW393206 ADA393196:ADA393206 TE393196:TE393206 JI393196:JI393206 L393219:L393229 WVU327660:WVU327670 WLY327660:WLY327670 WCC327660:WCC327670 VSG327660:VSG327670 VIK327660:VIK327670 UYO327660:UYO327670 UOS327660:UOS327670 UEW327660:UEW327670 TVA327660:TVA327670 TLE327660:TLE327670 TBI327660:TBI327670 SRM327660:SRM327670 SHQ327660:SHQ327670 RXU327660:RXU327670 RNY327660:RNY327670 REC327660:REC327670 QUG327660:QUG327670 QKK327660:QKK327670 QAO327660:QAO327670 PQS327660:PQS327670 PGW327660:PGW327670 OXA327660:OXA327670 ONE327660:ONE327670 ODI327660:ODI327670 NTM327660:NTM327670 NJQ327660:NJQ327670 MZU327660:MZU327670 MPY327660:MPY327670 MGC327660:MGC327670 LWG327660:LWG327670 LMK327660:LMK327670 LCO327660:LCO327670 KSS327660:KSS327670 KIW327660:KIW327670 JZA327660:JZA327670 JPE327660:JPE327670 JFI327660:JFI327670 IVM327660:IVM327670 ILQ327660:ILQ327670 IBU327660:IBU327670 HRY327660:HRY327670 HIC327660:HIC327670 GYG327660:GYG327670 GOK327660:GOK327670 GEO327660:GEO327670 FUS327660:FUS327670 FKW327660:FKW327670 FBA327660:FBA327670 ERE327660:ERE327670 EHI327660:EHI327670 DXM327660:DXM327670 DNQ327660:DNQ327670 DDU327660:DDU327670 CTY327660:CTY327670 CKC327660:CKC327670 CAG327660:CAG327670 BQK327660:BQK327670 BGO327660:BGO327670 AWS327660:AWS327670 AMW327660:AMW327670 ADA327660:ADA327670 TE327660:TE327670 JI327660:JI327670 L327683:L327693 WVU262124:WVU262134 WLY262124:WLY262134 WCC262124:WCC262134 VSG262124:VSG262134 VIK262124:VIK262134 UYO262124:UYO262134 UOS262124:UOS262134 UEW262124:UEW262134 TVA262124:TVA262134 TLE262124:TLE262134 TBI262124:TBI262134 SRM262124:SRM262134 SHQ262124:SHQ262134 RXU262124:RXU262134 RNY262124:RNY262134 REC262124:REC262134 QUG262124:QUG262134 QKK262124:QKK262134 QAO262124:QAO262134 PQS262124:PQS262134 PGW262124:PGW262134 OXA262124:OXA262134 ONE262124:ONE262134 ODI262124:ODI262134 NTM262124:NTM262134 NJQ262124:NJQ262134 MZU262124:MZU262134 MPY262124:MPY262134 MGC262124:MGC262134 LWG262124:LWG262134 LMK262124:LMK262134 LCO262124:LCO262134 KSS262124:KSS262134 KIW262124:KIW262134 JZA262124:JZA262134 JPE262124:JPE262134 JFI262124:JFI262134 IVM262124:IVM262134 ILQ262124:ILQ262134 IBU262124:IBU262134 HRY262124:HRY262134 HIC262124:HIC262134 GYG262124:GYG262134 GOK262124:GOK262134 GEO262124:GEO262134 FUS262124:FUS262134 FKW262124:FKW262134 FBA262124:FBA262134 ERE262124:ERE262134 EHI262124:EHI262134 DXM262124:DXM262134 DNQ262124:DNQ262134 DDU262124:DDU262134 CTY262124:CTY262134 CKC262124:CKC262134 CAG262124:CAG262134 BQK262124:BQK262134 BGO262124:BGO262134 AWS262124:AWS262134 AMW262124:AMW262134 ADA262124:ADA262134 TE262124:TE262134 JI262124:JI262134 L262147:L262157 WVU196588:WVU196598 WLY196588:WLY196598 WCC196588:WCC196598 VSG196588:VSG196598 VIK196588:VIK196598 UYO196588:UYO196598 UOS196588:UOS196598 UEW196588:UEW196598 TVA196588:TVA196598 TLE196588:TLE196598 TBI196588:TBI196598 SRM196588:SRM196598 SHQ196588:SHQ196598 RXU196588:RXU196598 RNY196588:RNY196598 REC196588:REC196598 QUG196588:QUG196598 QKK196588:QKK196598 QAO196588:QAO196598 PQS196588:PQS196598 PGW196588:PGW196598 OXA196588:OXA196598 ONE196588:ONE196598 ODI196588:ODI196598 NTM196588:NTM196598 NJQ196588:NJQ196598 MZU196588:MZU196598 MPY196588:MPY196598 MGC196588:MGC196598 LWG196588:LWG196598 LMK196588:LMK196598 LCO196588:LCO196598 KSS196588:KSS196598 KIW196588:KIW196598 JZA196588:JZA196598 JPE196588:JPE196598 JFI196588:JFI196598 IVM196588:IVM196598 ILQ196588:ILQ196598 IBU196588:IBU196598 HRY196588:HRY196598 HIC196588:HIC196598 GYG196588:GYG196598 GOK196588:GOK196598 GEO196588:GEO196598 FUS196588:FUS196598 FKW196588:FKW196598 FBA196588:FBA196598 ERE196588:ERE196598 EHI196588:EHI196598 DXM196588:DXM196598 DNQ196588:DNQ196598 DDU196588:DDU196598 CTY196588:CTY196598 CKC196588:CKC196598 CAG196588:CAG196598 BQK196588:BQK196598 BGO196588:BGO196598 AWS196588:AWS196598 AMW196588:AMW196598 ADA196588:ADA196598 TE196588:TE196598 JI196588:JI196598 L196611:L196621 WVU131052:WVU131062 WLY131052:WLY131062 WCC131052:WCC131062 VSG131052:VSG131062 VIK131052:VIK131062 UYO131052:UYO131062 UOS131052:UOS131062 UEW131052:UEW131062 TVA131052:TVA131062 TLE131052:TLE131062 TBI131052:TBI131062 SRM131052:SRM131062 SHQ131052:SHQ131062 RXU131052:RXU131062 RNY131052:RNY131062 REC131052:REC131062 QUG131052:QUG131062 QKK131052:QKK131062 QAO131052:QAO131062 PQS131052:PQS131062 PGW131052:PGW131062 OXA131052:OXA131062 ONE131052:ONE131062 ODI131052:ODI131062 NTM131052:NTM131062 NJQ131052:NJQ131062 MZU131052:MZU131062 MPY131052:MPY131062 MGC131052:MGC131062 LWG131052:LWG131062 LMK131052:LMK131062 LCO131052:LCO131062 KSS131052:KSS131062 KIW131052:KIW131062 JZA131052:JZA131062 JPE131052:JPE131062 JFI131052:JFI131062 IVM131052:IVM131062 ILQ131052:ILQ131062 IBU131052:IBU131062 HRY131052:HRY131062 HIC131052:HIC131062 GYG131052:GYG131062 GOK131052:GOK131062 GEO131052:GEO131062 FUS131052:FUS131062 FKW131052:FKW131062 FBA131052:FBA131062 ERE131052:ERE131062 EHI131052:EHI131062 DXM131052:DXM131062 DNQ131052:DNQ131062 DDU131052:DDU131062 CTY131052:CTY131062 CKC131052:CKC131062 CAG131052:CAG131062 BQK131052:BQK131062 BGO131052:BGO131062 AWS131052:AWS131062 AMW131052:AMW131062 ADA131052:ADA131062 TE131052:TE131062 JI131052:JI131062 L131075:L131085 WVU65516:WVU65526 WLY65516:WLY65526 WCC65516:WCC65526 VSG65516:VSG65526 VIK65516:VIK65526 UYO65516:UYO65526 UOS65516:UOS65526 UEW65516:UEW65526 TVA65516:TVA65526 TLE65516:TLE65526 TBI65516:TBI65526 SRM65516:SRM65526 SHQ65516:SHQ65526 RXU65516:RXU65526 RNY65516:RNY65526 REC65516:REC65526 QUG65516:QUG65526 QKK65516:QKK65526 QAO65516:QAO65526 PQS65516:PQS65526 PGW65516:PGW65526 OXA65516:OXA65526 ONE65516:ONE65526 ODI65516:ODI65526 NTM65516:NTM65526 NJQ65516:NJQ65526 MZU65516:MZU65526 MPY65516:MPY65526 MGC65516:MGC65526 LWG65516:LWG65526 LMK65516:LMK65526 LCO65516:LCO65526 KSS65516:KSS65526 KIW65516:KIW65526 JZA65516:JZA65526 JPE65516:JPE65526 JFI65516:JFI65526 IVM65516:IVM65526 ILQ65516:ILQ65526 IBU65516:IBU65526 HRY65516:HRY65526 HIC65516:HIC65526 GYG65516:GYG65526 GOK65516:GOK65526 GEO65516:GEO65526 FUS65516:FUS65526 FKW65516:FKW65526 FBA65516:FBA65526 ERE65516:ERE65526 EHI65516:EHI65526 DXM65516:DXM65526 DNQ65516:DNQ65526 DDU65516:DDU65526 CTY65516:CTY65526 CKC65516:CKC65526 CAG65516:CAG65526 BQK65516:BQK65526 BGO65516:BGO65526 AWS65516:AWS65526 AMW65516:AMW65526 ADA65516:ADA65526 TE65516:TE65526 JI65516:JI65526 WVU983020:WVU983030" xr:uid="{8D486BA0-6CFB-407B-8E15-5CC63E115790}">
      <formula1>$N$30:$N$375</formula1>
    </dataValidation>
    <dataValidation type="list" showInputMessage="1" showErrorMessage="1" sqref="M65540:M65550 IX8:IX9 WVJ8:WVJ9 WLN8:WLN9 WBR8:WBR9 VRV8:VRV9 VHZ8:VHZ9 UYD8:UYD9 UOH8:UOH9 UEL8:UEL9 TUP8:TUP9 TKT8:TKT9 TAX8:TAX9 SRB8:SRB9 SHF8:SHF9 RXJ8:RXJ9 RNN8:RNN9 RDR8:RDR9 QTV8:QTV9 QJZ8:QJZ9 QAD8:QAD9 PQH8:PQH9 PGL8:PGL9 OWP8:OWP9 OMT8:OMT9 OCX8:OCX9 NTB8:NTB9 NJF8:NJF9 MZJ8:MZJ9 MPN8:MPN9 MFR8:MFR9 LVV8:LVV9 LLZ8:LLZ9 LCD8:LCD9 KSH8:KSH9 KIL8:KIL9 JYP8:JYP9 JOT8:JOT9 JEX8:JEX9 IVB8:IVB9 ILF8:ILF9 IBJ8:IBJ9 HRN8:HRN9 HHR8:HHR9 GXV8:GXV9 GNZ8:GNZ9 GED8:GED9 FUH8:FUH9 FKL8:FKL9 FAP8:FAP9 EQT8:EQT9 EGX8:EGX9 DXB8:DXB9 DNF8:DNF9 DDJ8:DDJ9 CTN8:CTN9 CJR8:CJR9 BZV8:BZV9 BPZ8:BPZ9 BGD8:BGD9 AWH8:AWH9 AML8:AML9 ACP8:ACP9 ST8:ST9 WVV983020:WVV983030 JJ65516:JJ65526 TF65516:TF65526 ADB65516:ADB65526 AMX65516:AMX65526 AWT65516:AWT65526 BGP65516:BGP65526 BQL65516:BQL65526 CAH65516:CAH65526 CKD65516:CKD65526 CTZ65516:CTZ65526 DDV65516:DDV65526 DNR65516:DNR65526 DXN65516:DXN65526 EHJ65516:EHJ65526 ERF65516:ERF65526 FBB65516:FBB65526 FKX65516:FKX65526 FUT65516:FUT65526 GEP65516:GEP65526 GOL65516:GOL65526 GYH65516:GYH65526 HID65516:HID65526 HRZ65516:HRZ65526 IBV65516:IBV65526 ILR65516:ILR65526 IVN65516:IVN65526 JFJ65516:JFJ65526 JPF65516:JPF65526 JZB65516:JZB65526 KIX65516:KIX65526 KST65516:KST65526 LCP65516:LCP65526 LML65516:LML65526 LWH65516:LWH65526 MGD65516:MGD65526 MPZ65516:MPZ65526 MZV65516:MZV65526 NJR65516:NJR65526 NTN65516:NTN65526 ODJ65516:ODJ65526 ONF65516:ONF65526 OXB65516:OXB65526 PGX65516:PGX65526 PQT65516:PQT65526 QAP65516:QAP65526 QKL65516:QKL65526 QUH65516:QUH65526 RED65516:RED65526 RNZ65516:RNZ65526 RXV65516:RXV65526 SHR65516:SHR65526 SRN65516:SRN65526 TBJ65516:TBJ65526 TLF65516:TLF65526 TVB65516:TVB65526 UEX65516:UEX65526 UOT65516:UOT65526 UYP65516:UYP65526 VIL65516:VIL65526 VSH65516:VSH65526 WCD65516:WCD65526 WLZ65516:WLZ65526 WVV65516:WVV65526 M131076:M131086 JJ131052:JJ131062 TF131052:TF131062 ADB131052:ADB131062 AMX131052:AMX131062 AWT131052:AWT131062 BGP131052:BGP131062 BQL131052:BQL131062 CAH131052:CAH131062 CKD131052:CKD131062 CTZ131052:CTZ131062 DDV131052:DDV131062 DNR131052:DNR131062 DXN131052:DXN131062 EHJ131052:EHJ131062 ERF131052:ERF131062 FBB131052:FBB131062 FKX131052:FKX131062 FUT131052:FUT131062 GEP131052:GEP131062 GOL131052:GOL131062 GYH131052:GYH131062 HID131052:HID131062 HRZ131052:HRZ131062 IBV131052:IBV131062 ILR131052:ILR131062 IVN131052:IVN131062 JFJ131052:JFJ131062 JPF131052:JPF131062 JZB131052:JZB131062 KIX131052:KIX131062 KST131052:KST131062 LCP131052:LCP131062 LML131052:LML131062 LWH131052:LWH131062 MGD131052:MGD131062 MPZ131052:MPZ131062 MZV131052:MZV131062 NJR131052:NJR131062 NTN131052:NTN131062 ODJ131052:ODJ131062 ONF131052:ONF131062 OXB131052:OXB131062 PGX131052:PGX131062 PQT131052:PQT131062 QAP131052:QAP131062 QKL131052:QKL131062 QUH131052:QUH131062 RED131052:RED131062 RNZ131052:RNZ131062 RXV131052:RXV131062 SHR131052:SHR131062 SRN131052:SRN131062 TBJ131052:TBJ131062 TLF131052:TLF131062 TVB131052:TVB131062 UEX131052:UEX131062 UOT131052:UOT131062 UYP131052:UYP131062 VIL131052:VIL131062 VSH131052:VSH131062 WCD131052:WCD131062 WLZ131052:WLZ131062 WVV131052:WVV131062 M196612:M196622 JJ196588:JJ196598 TF196588:TF196598 ADB196588:ADB196598 AMX196588:AMX196598 AWT196588:AWT196598 BGP196588:BGP196598 BQL196588:BQL196598 CAH196588:CAH196598 CKD196588:CKD196598 CTZ196588:CTZ196598 DDV196588:DDV196598 DNR196588:DNR196598 DXN196588:DXN196598 EHJ196588:EHJ196598 ERF196588:ERF196598 FBB196588:FBB196598 FKX196588:FKX196598 FUT196588:FUT196598 GEP196588:GEP196598 GOL196588:GOL196598 GYH196588:GYH196598 HID196588:HID196598 HRZ196588:HRZ196598 IBV196588:IBV196598 ILR196588:ILR196598 IVN196588:IVN196598 JFJ196588:JFJ196598 JPF196588:JPF196598 JZB196588:JZB196598 KIX196588:KIX196598 KST196588:KST196598 LCP196588:LCP196598 LML196588:LML196598 LWH196588:LWH196598 MGD196588:MGD196598 MPZ196588:MPZ196598 MZV196588:MZV196598 NJR196588:NJR196598 NTN196588:NTN196598 ODJ196588:ODJ196598 ONF196588:ONF196598 OXB196588:OXB196598 PGX196588:PGX196598 PQT196588:PQT196598 QAP196588:QAP196598 QKL196588:QKL196598 QUH196588:QUH196598 RED196588:RED196598 RNZ196588:RNZ196598 RXV196588:RXV196598 SHR196588:SHR196598 SRN196588:SRN196598 TBJ196588:TBJ196598 TLF196588:TLF196598 TVB196588:TVB196598 UEX196588:UEX196598 UOT196588:UOT196598 UYP196588:UYP196598 VIL196588:VIL196598 VSH196588:VSH196598 WCD196588:WCD196598 WLZ196588:WLZ196598 WVV196588:WVV196598 M262148:M262158 JJ262124:JJ262134 TF262124:TF262134 ADB262124:ADB262134 AMX262124:AMX262134 AWT262124:AWT262134 BGP262124:BGP262134 BQL262124:BQL262134 CAH262124:CAH262134 CKD262124:CKD262134 CTZ262124:CTZ262134 DDV262124:DDV262134 DNR262124:DNR262134 DXN262124:DXN262134 EHJ262124:EHJ262134 ERF262124:ERF262134 FBB262124:FBB262134 FKX262124:FKX262134 FUT262124:FUT262134 GEP262124:GEP262134 GOL262124:GOL262134 GYH262124:GYH262134 HID262124:HID262134 HRZ262124:HRZ262134 IBV262124:IBV262134 ILR262124:ILR262134 IVN262124:IVN262134 JFJ262124:JFJ262134 JPF262124:JPF262134 JZB262124:JZB262134 KIX262124:KIX262134 KST262124:KST262134 LCP262124:LCP262134 LML262124:LML262134 LWH262124:LWH262134 MGD262124:MGD262134 MPZ262124:MPZ262134 MZV262124:MZV262134 NJR262124:NJR262134 NTN262124:NTN262134 ODJ262124:ODJ262134 ONF262124:ONF262134 OXB262124:OXB262134 PGX262124:PGX262134 PQT262124:PQT262134 QAP262124:QAP262134 QKL262124:QKL262134 QUH262124:QUH262134 RED262124:RED262134 RNZ262124:RNZ262134 RXV262124:RXV262134 SHR262124:SHR262134 SRN262124:SRN262134 TBJ262124:TBJ262134 TLF262124:TLF262134 TVB262124:TVB262134 UEX262124:UEX262134 UOT262124:UOT262134 UYP262124:UYP262134 VIL262124:VIL262134 VSH262124:VSH262134 WCD262124:WCD262134 WLZ262124:WLZ262134 WVV262124:WVV262134 M327684:M327694 JJ327660:JJ327670 TF327660:TF327670 ADB327660:ADB327670 AMX327660:AMX327670 AWT327660:AWT327670 BGP327660:BGP327670 BQL327660:BQL327670 CAH327660:CAH327670 CKD327660:CKD327670 CTZ327660:CTZ327670 DDV327660:DDV327670 DNR327660:DNR327670 DXN327660:DXN327670 EHJ327660:EHJ327670 ERF327660:ERF327670 FBB327660:FBB327670 FKX327660:FKX327670 FUT327660:FUT327670 GEP327660:GEP327670 GOL327660:GOL327670 GYH327660:GYH327670 HID327660:HID327670 HRZ327660:HRZ327670 IBV327660:IBV327670 ILR327660:ILR327670 IVN327660:IVN327670 JFJ327660:JFJ327670 JPF327660:JPF327670 JZB327660:JZB327670 KIX327660:KIX327670 KST327660:KST327670 LCP327660:LCP327670 LML327660:LML327670 LWH327660:LWH327670 MGD327660:MGD327670 MPZ327660:MPZ327670 MZV327660:MZV327670 NJR327660:NJR327670 NTN327660:NTN327670 ODJ327660:ODJ327670 ONF327660:ONF327670 OXB327660:OXB327670 PGX327660:PGX327670 PQT327660:PQT327670 QAP327660:QAP327670 QKL327660:QKL327670 QUH327660:QUH327670 RED327660:RED327670 RNZ327660:RNZ327670 RXV327660:RXV327670 SHR327660:SHR327670 SRN327660:SRN327670 TBJ327660:TBJ327670 TLF327660:TLF327670 TVB327660:TVB327670 UEX327660:UEX327670 UOT327660:UOT327670 UYP327660:UYP327670 VIL327660:VIL327670 VSH327660:VSH327670 WCD327660:WCD327670 WLZ327660:WLZ327670 WVV327660:WVV327670 M393220:M393230 JJ393196:JJ393206 TF393196:TF393206 ADB393196:ADB393206 AMX393196:AMX393206 AWT393196:AWT393206 BGP393196:BGP393206 BQL393196:BQL393206 CAH393196:CAH393206 CKD393196:CKD393206 CTZ393196:CTZ393206 DDV393196:DDV393206 DNR393196:DNR393206 DXN393196:DXN393206 EHJ393196:EHJ393206 ERF393196:ERF393206 FBB393196:FBB393206 FKX393196:FKX393206 FUT393196:FUT393206 GEP393196:GEP393206 GOL393196:GOL393206 GYH393196:GYH393206 HID393196:HID393206 HRZ393196:HRZ393206 IBV393196:IBV393206 ILR393196:ILR393206 IVN393196:IVN393206 JFJ393196:JFJ393206 JPF393196:JPF393206 JZB393196:JZB393206 KIX393196:KIX393206 KST393196:KST393206 LCP393196:LCP393206 LML393196:LML393206 LWH393196:LWH393206 MGD393196:MGD393206 MPZ393196:MPZ393206 MZV393196:MZV393206 NJR393196:NJR393206 NTN393196:NTN393206 ODJ393196:ODJ393206 ONF393196:ONF393206 OXB393196:OXB393206 PGX393196:PGX393206 PQT393196:PQT393206 QAP393196:QAP393206 QKL393196:QKL393206 QUH393196:QUH393206 RED393196:RED393206 RNZ393196:RNZ393206 RXV393196:RXV393206 SHR393196:SHR393206 SRN393196:SRN393206 TBJ393196:TBJ393206 TLF393196:TLF393206 TVB393196:TVB393206 UEX393196:UEX393206 UOT393196:UOT393206 UYP393196:UYP393206 VIL393196:VIL393206 VSH393196:VSH393206 WCD393196:WCD393206 WLZ393196:WLZ393206 WVV393196:WVV393206 M458756:M458766 JJ458732:JJ458742 TF458732:TF458742 ADB458732:ADB458742 AMX458732:AMX458742 AWT458732:AWT458742 BGP458732:BGP458742 BQL458732:BQL458742 CAH458732:CAH458742 CKD458732:CKD458742 CTZ458732:CTZ458742 DDV458732:DDV458742 DNR458732:DNR458742 DXN458732:DXN458742 EHJ458732:EHJ458742 ERF458732:ERF458742 FBB458732:FBB458742 FKX458732:FKX458742 FUT458732:FUT458742 GEP458732:GEP458742 GOL458732:GOL458742 GYH458732:GYH458742 HID458732:HID458742 HRZ458732:HRZ458742 IBV458732:IBV458742 ILR458732:ILR458742 IVN458732:IVN458742 JFJ458732:JFJ458742 JPF458732:JPF458742 JZB458732:JZB458742 KIX458732:KIX458742 KST458732:KST458742 LCP458732:LCP458742 LML458732:LML458742 LWH458732:LWH458742 MGD458732:MGD458742 MPZ458732:MPZ458742 MZV458732:MZV458742 NJR458732:NJR458742 NTN458732:NTN458742 ODJ458732:ODJ458742 ONF458732:ONF458742 OXB458732:OXB458742 PGX458732:PGX458742 PQT458732:PQT458742 QAP458732:QAP458742 QKL458732:QKL458742 QUH458732:QUH458742 RED458732:RED458742 RNZ458732:RNZ458742 RXV458732:RXV458742 SHR458732:SHR458742 SRN458732:SRN458742 TBJ458732:TBJ458742 TLF458732:TLF458742 TVB458732:TVB458742 UEX458732:UEX458742 UOT458732:UOT458742 UYP458732:UYP458742 VIL458732:VIL458742 VSH458732:VSH458742 WCD458732:WCD458742 WLZ458732:WLZ458742 WVV458732:WVV458742 M524292:M524302 JJ524268:JJ524278 TF524268:TF524278 ADB524268:ADB524278 AMX524268:AMX524278 AWT524268:AWT524278 BGP524268:BGP524278 BQL524268:BQL524278 CAH524268:CAH524278 CKD524268:CKD524278 CTZ524268:CTZ524278 DDV524268:DDV524278 DNR524268:DNR524278 DXN524268:DXN524278 EHJ524268:EHJ524278 ERF524268:ERF524278 FBB524268:FBB524278 FKX524268:FKX524278 FUT524268:FUT524278 GEP524268:GEP524278 GOL524268:GOL524278 GYH524268:GYH524278 HID524268:HID524278 HRZ524268:HRZ524278 IBV524268:IBV524278 ILR524268:ILR524278 IVN524268:IVN524278 JFJ524268:JFJ524278 JPF524268:JPF524278 JZB524268:JZB524278 KIX524268:KIX524278 KST524268:KST524278 LCP524268:LCP524278 LML524268:LML524278 LWH524268:LWH524278 MGD524268:MGD524278 MPZ524268:MPZ524278 MZV524268:MZV524278 NJR524268:NJR524278 NTN524268:NTN524278 ODJ524268:ODJ524278 ONF524268:ONF524278 OXB524268:OXB524278 PGX524268:PGX524278 PQT524268:PQT524278 QAP524268:QAP524278 QKL524268:QKL524278 QUH524268:QUH524278 RED524268:RED524278 RNZ524268:RNZ524278 RXV524268:RXV524278 SHR524268:SHR524278 SRN524268:SRN524278 TBJ524268:TBJ524278 TLF524268:TLF524278 TVB524268:TVB524278 UEX524268:UEX524278 UOT524268:UOT524278 UYP524268:UYP524278 VIL524268:VIL524278 VSH524268:VSH524278 WCD524268:WCD524278 WLZ524268:WLZ524278 WVV524268:WVV524278 M589828:M589838 JJ589804:JJ589814 TF589804:TF589814 ADB589804:ADB589814 AMX589804:AMX589814 AWT589804:AWT589814 BGP589804:BGP589814 BQL589804:BQL589814 CAH589804:CAH589814 CKD589804:CKD589814 CTZ589804:CTZ589814 DDV589804:DDV589814 DNR589804:DNR589814 DXN589804:DXN589814 EHJ589804:EHJ589814 ERF589804:ERF589814 FBB589804:FBB589814 FKX589804:FKX589814 FUT589804:FUT589814 GEP589804:GEP589814 GOL589804:GOL589814 GYH589804:GYH589814 HID589804:HID589814 HRZ589804:HRZ589814 IBV589804:IBV589814 ILR589804:ILR589814 IVN589804:IVN589814 JFJ589804:JFJ589814 JPF589804:JPF589814 JZB589804:JZB589814 KIX589804:KIX589814 KST589804:KST589814 LCP589804:LCP589814 LML589804:LML589814 LWH589804:LWH589814 MGD589804:MGD589814 MPZ589804:MPZ589814 MZV589804:MZV589814 NJR589804:NJR589814 NTN589804:NTN589814 ODJ589804:ODJ589814 ONF589804:ONF589814 OXB589804:OXB589814 PGX589804:PGX589814 PQT589804:PQT589814 QAP589804:QAP589814 QKL589804:QKL589814 QUH589804:QUH589814 RED589804:RED589814 RNZ589804:RNZ589814 RXV589804:RXV589814 SHR589804:SHR589814 SRN589804:SRN589814 TBJ589804:TBJ589814 TLF589804:TLF589814 TVB589804:TVB589814 UEX589804:UEX589814 UOT589804:UOT589814 UYP589804:UYP589814 VIL589804:VIL589814 VSH589804:VSH589814 WCD589804:WCD589814 WLZ589804:WLZ589814 WVV589804:WVV589814 M655364:M655374 JJ655340:JJ655350 TF655340:TF655350 ADB655340:ADB655350 AMX655340:AMX655350 AWT655340:AWT655350 BGP655340:BGP655350 BQL655340:BQL655350 CAH655340:CAH655350 CKD655340:CKD655350 CTZ655340:CTZ655350 DDV655340:DDV655350 DNR655340:DNR655350 DXN655340:DXN655350 EHJ655340:EHJ655350 ERF655340:ERF655350 FBB655340:FBB655350 FKX655340:FKX655350 FUT655340:FUT655350 GEP655340:GEP655350 GOL655340:GOL655350 GYH655340:GYH655350 HID655340:HID655350 HRZ655340:HRZ655350 IBV655340:IBV655350 ILR655340:ILR655350 IVN655340:IVN655350 JFJ655340:JFJ655350 JPF655340:JPF655350 JZB655340:JZB655350 KIX655340:KIX655350 KST655340:KST655350 LCP655340:LCP655350 LML655340:LML655350 LWH655340:LWH655350 MGD655340:MGD655350 MPZ655340:MPZ655350 MZV655340:MZV655350 NJR655340:NJR655350 NTN655340:NTN655350 ODJ655340:ODJ655350 ONF655340:ONF655350 OXB655340:OXB655350 PGX655340:PGX655350 PQT655340:PQT655350 QAP655340:QAP655350 QKL655340:QKL655350 QUH655340:QUH655350 RED655340:RED655350 RNZ655340:RNZ655350 RXV655340:RXV655350 SHR655340:SHR655350 SRN655340:SRN655350 TBJ655340:TBJ655350 TLF655340:TLF655350 TVB655340:TVB655350 UEX655340:UEX655350 UOT655340:UOT655350 UYP655340:UYP655350 VIL655340:VIL655350 VSH655340:VSH655350 WCD655340:WCD655350 WLZ655340:WLZ655350 WVV655340:WVV655350 M720900:M720910 JJ720876:JJ720886 TF720876:TF720886 ADB720876:ADB720886 AMX720876:AMX720886 AWT720876:AWT720886 BGP720876:BGP720886 BQL720876:BQL720886 CAH720876:CAH720886 CKD720876:CKD720886 CTZ720876:CTZ720886 DDV720876:DDV720886 DNR720876:DNR720886 DXN720876:DXN720886 EHJ720876:EHJ720886 ERF720876:ERF720886 FBB720876:FBB720886 FKX720876:FKX720886 FUT720876:FUT720886 GEP720876:GEP720886 GOL720876:GOL720886 GYH720876:GYH720886 HID720876:HID720886 HRZ720876:HRZ720886 IBV720876:IBV720886 ILR720876:ILR720886 IVN720876:IVN720886 JFJ720876:JFJ720886 JPF720876:JPF720886 JZB720876:JZB720886 KIX720876:KIX720886 KST720876:KST720886 LCP720876:LCP720886 LML720876:LML720886 LWH720876:LWH720886 MGD720876:MGD720886 MPZ720876:MPZ720886 MZV720876:MZV720886 NJR720876:NJR720886 NTN720876:NTN720886 ODJ720876:ODJ720886 ONF720876:ONF720886 OXB720876:OXB720886 PGX720876:PGX720886 PQT720876:PQT720886 QAP720876:QAP720886 QKL720876:QKL720886 QUH720876:QUH720886 RED720876:RED720886 RNZ720876:RNZ720886 RXV720876:RXV720886 SHR720876:SHR720886 SRN720876:SRN720886 TBJ720876:TBJ720886 TLF720876:TLF720886 TVB720876:TVB720886 UEX720876:UEX720886 UOT720876:UOT720886 UYP720876:UYP720886 VIL720876:VIL720886 VSH720876:VSH720886 WCD720876:WCD720886 WLZ720876:WLZ720886 WVV720876:WVV720886 M786436:M786446 JJ786412:JJ786422 TF786412:TF786422 ADB786412:ADB786422 AMX786412:AMX786422 AWT786412:AWT786422 BGP786412:BGP786422 BQL786412:BQL786422 CAH786412:CAH786422 CKD786412:CKD786422 CTZ786412:CTZ786422 DDV786412:DDV786422 DNR786412:DNR786422 DXN786412:DXN786422 EHJ786412:EHJ786422 ERF786412:ERF786422 FBB786412:FBB786422 FKX786412:FKX786422 FUT786412:FUT786422 GEP786412:GEP786422 GOL786412:GOL786422 GYH786412:GYH786422 HID786412:HID786422 HRZ786412:HRZ786422 IBV786412:IBV786422 ILR786412:ILR786422 IVN786412:IVN786422 JFJ786412:JFJ786422 JPF786412:JPF786422 JZB786412:JZB786422 KIX786412:KIX786422 KST786412:KST786422 LCP786412:LCP786422 LML786412:LML786422 LWH786412:LWH786422 MGD786412:MGD786422 MPZ786412:MPZ786422 MZV786412:MZV786422 NJR786412:NJR786422 NTN786412:NTN786422 ODJ786412:ODJ786422 ONF786412:ONF786422 OXB786412:OXB786422 PGX786412:PGX786422 PQT786412:PQT786422 QAP786412:QAP786422 QKL786412:QKL786422 QUH786412:QUH786422 RED786412:RED786422 RNZ786412:RNZ786422 RXV786412:RXV786422 SHR786412:SHR786422 SRN786412:SRN786422 TBJ786412:TBJ786422 TLF786412:TLF786422 TVB786412:TVB786422 UEX786412:UEX786422 UOT786412:UOT786422 UYP786412:UYP786422 VIL786412:VIL786422 VSH786412:VSH786422 WCD786412:WCD786422 WLZ786412:WLZ786422 WVV786412:WVV786422 M851972:M851982 JJ851948:JJ851958 TF851948:TF851958 ADB851948:ADB851958 AMX851948:AMX851958 AWT851948:AWT851958 BGP851948:BGP851958 BQL851948:BQL851958 CAH851948:CAH851958 CKD851948:CKD851958 CTZ851948:CTZ851958 DDV851948:DDV851958 DNR851948:DNR851958 DXN851948:DXN851958 EHJ851948:EHJ851958 ERF851948:ERF851958 FBB851948:FBB851958 FKX851948:FKX851958 FUT851948:FUT851958 GEP851948:GEP851958 GOL851948:GOL851958 GYH851948:GYH851958 HID851948:HID851958 HRZ851948:HRZ851958 IBV851948:IBV851958 ILR851948:ILR851958 IVN851948:IVN851958 JFJ851948:JFJ851958 JPF851948:JPF851958 JZB851948:JZB851958 KIX851948:KIX851958 KST851948:KST851958 LCP851948:LCP851958 LML851948:LML851958 LWH851948:LWH851958 MGD851948:MGD851958 MPZ851948:MPZ851958 MZV851948:MZV851958 NJR851948:NJR851958 NTN851948:NTN851958 ODJ851948:ODJ851958 ONF851948:ONF851958 OXB851948:OXB851958 PGX851948:PGX851958 PQT851948:PQT851958 QAP851948:QAP851958 QKL851948:QKL851958 QUH851948:QUH851958 RED851948:RED851958 RNZ851948:RNZ851958 RXV851948:RXV851958 SHR851948:SHR851958 SRN851948:SRN851958 TBJ851948:TBJ851958 TLF851948:TLF851958 TVB851948:TVB851958 UEX851948:UEX851958 UOT851948:UOT851958 UYP851948:UYP851958 VIL851948:VIL851958 VSH851948:VSH851958 WCD851948:WCD851958 WLZ851948:WLZ851958 WVV851948:WVV851958 M917508:M917518 JJ917484:JJ917494 TF917484:TF917494 ADB917484:ADB917494 AMX917484:AMX917494 AWT917484:AWT917494 BGP917484:BGP917494 BQL917484:BQL917494 CAH917484:CAH917494 CKD917484:CKD917494 CTZ917484:CTZ917494 DDV917484:DDV917494 DNR917484:DNR917494 DXN917484:DXN917494 EHJ917484:EHJ917494 ERF917484:ERF917494 FBB917484:FBB917494 FKX917484:FKX917494 FUT917484:FUT917494 GEP917484:GEP917494 GOL917484:GOL917494 GYH917484:GYH917494 HID917484:HID917494 HRZ917484:HRZ917494 IBV917484:IBV917494 ILR917484:ILR917494 IVN917484:IVN917494 JFJ917484:JFJ917494 JPF917484:JPF917494 JZB917484:JZB917494 KIX917484:KIX917494 KST917484:KST917494 LCP917484:LCP917494 LML917484:LML917494 LWH917484:LWH917494 MGD917484:MGD917494 MPZ917484:MPZ917494 MZV917484:MZV917494 NJR917484:NJR917494 NTN917484:NTN917494 ODJ917484:ODJ917494 ONF917484:ONF917494 OXB917484:OXB917494 PGX917484:PGX917494 PQT917484:PQT917494 QAP917484:QAP917494 QKL917484:QKL917494 QUH917484:QUH917494 RED917484:RED917494 RNZ917484:RNZ917494 RXV917484:RXV917494 SHR917484:SHR917494 SRN917484:SRN917494 TBJ917484:TBJ917494 TLF917484:TLF917494 TVB917484:TVB917494 UEX917484:UEX917494 UOT917484:UOT917494 UYP917484:UYP917494 VIL917484:VIL917494 VSH917484:VSH917494 WCD917484:WCD917494 WLZ917484:WLZ917494 WVV917484:WVV917494 M983044:M983054 JJ983020:JJ983030 TF983020:TF983030 ADB983020:ADB983030 AMX983020:AMX983030 AWT983020:AWT983030 BGP983020:BGP983030 BQL983020:BQL983030 CAH983020:CAH983030 CKD983020:CKD983030 CTZ983020:CTZ983030 DDV983020:DDV983030 DNR983020:DNR983030 DXN983020:DXN983030 EHJ983020:EHJ983030 ERF983020:ERF983030 FBB983020:FBB983030 FKX983020:FKX983030 FUT983020:FUT983030 GEP983020:GEP983030 GOL983020:GOL983030 GYH983020:GYH983030 HID983020:HID983030 HRZ983020:HRZ983030 IBV983020:IBV983030 ILR983020:ILR983030 IVN983020:IVN983030 JFJ983020:JFJ983030 JPF983020:JPF983030 JZB983020:JZB983030 KIX983020:KIX983030 KST983020:KST983030 LCP983020:LCP983030 LML983020:LML983030 LWH983020:LWH983030 MGD983020:MGD983030 MPZ983020:MPZ983030 MZV983020:MZV983030 NJR983020:NJR983030 NTN983020:NTN983030 ODJ983020:ODJ983030 ONF983020:ONF983030 OXB983020:OXB983030 PGX983020:PGX983030 PQT983020:PQT983030 QAP983020:QAP983030 QKL983020:QKL983030 QUH983020:QUH983030 RED983020:RED983030 RNZ983020:RNZ983030 RXV983020:RXV983030 SHR983020:SHR983030 SRN983020:SRN983030 TBJ983020:TBJ983030 TLF983020:TLF983030 TVB983020:TVB983030 UEX983020:UEX983030 UOT983020:UOT983030 UYP983020:UYP983030 VIL983020:VIL983030 VSH983020:VSH983030 WCD983020:WCD983030 WLZ983020:WLZ983030" xr:uid="{35F98988-EBBB-40DE-BCDE-A2EB6FB1BA1B}">
      <formula1>$M$30:$M$84</formula1>
    </dataValidation>
    <dataValidation type="list" showInputMessage="1" showErrorMessage="1" sqref="WVW983020:WVW983030 ACQ8:ACQ9 SU8:SU9 IY8:IY9 WVK8:WVK9 WLO8:WLO9 WBS8:WBS9 VRW8:VRW9 VIA8:VIA9 UYE8:UYE9 UOI8:UOI9 UEM8:UEM9 TUQ8:TUQ9 TKU8:TKU9 TAY8:TAY9 SRC8:SRC9 SHG8:SHG9 RXK8:RXK9 RNO8:RNO9 RDS8:RDS9 QTW8:QTW9 QKA8:QKA9 QAE8:QAE9 PQI8:PQI9 PGM8:PGM9 OWQ8:OWQ9 OMU8:OMU9 OCY8:OCY9 NTC8:NTC9 NJG8:NJG9 MZK8:MZK9 MPO8:MPO9 MFS8:MFS9 LVW8:LVW9 LMA8:LMA9 LCE8:LCE9 KSI8:KSI9 KIM8:KIM9 JYQ8:JYQ9 JOU8:JOU9 JEY8:JEY9 IVC8:IVC9 ILG8:ILG9 IBK8:IBK9 HRO8:HRO9 HHS8:HHS9 GXW8:GXW9 GOA8:GOA9 GEE8:GEE9 FUI8:FUI9 FKM8:FKM9 FAQ8:FAQ9 EQU8:EQU9 EGY8:EGY9 DXC8:DXC9 DNG8:DNG9 DDK8:DDK9 CTO8:CTO9 CJS8:CJS9 BZW8:BZW9 BQA8:BQA9 BGE8:BGE9 AWI8:AWI9 AMM8:AMM9 N65539:N65549 JK65516:JK65526 TG65516:TG65526 ADC65516:ADC65526 AMY65516:AMY65526 AWU65516:AWU65526 BGQ65516:BGQ65526 BQM65516:BQM65526 CAI65516:CAI65526 CKE65516:CKE65526 CUA65516:CUA65526 DDW65516:DDW65526 DNS65516:DNS65526 DXO65516:DXO65526 EHK65516:EHK65526 ERG65516:ERG65526 FBC65516:FBC65526 FKY65516:FKY65526 FUU65516:FUU65526 GEQ65516:GEQ65526 GOM65516:GOM65526 GYI65516:GYI65526 HIE65516:HIE65526 HSA65516:HSA65526 IBW65516:IBW65526 ILS65516:ILS65526 IVO65516:IVO65526 JFK65516:JFK65526 JPG65516:JPG65526 JZC65516:JZC65526 KIY65516:KIY65526 KSU65516:KSU65526 LCQ65516:LCQ65526 LMM65516:LMM65526 LWI65516:LWI65526 MGE65516:MGE65526 MQA65516:MQA65526 MZW65516:MZW65526 NJS65516:NJS65526 NTO65516:NTO65526 ODK65516:ODK65526 ONG65516:ONG65526 OXC65516:OXC65526 PGY65516:PGY65526 PQU65516:PQU65526 QAQ65516:QAQ65526 QKM65516:QKM65526 QUI65516:QUI65526 REE65516:REE65526 ROA65516:ROA65526 RXW65516:RXW65526 SHS65516:SHS65526 SRO65516:SRO65526 TBK65516:TBK65526 TLG65516:TLG65526 TVC65516:TVC65526 UEY65516:UEY65526 UOU65516:UOU65526 UYQ65516:UYQ65526 VIM65516:VIM65526 VSI65516:VSI65526 WCE65516:WCE65526 WMA65516:WMA65526 WVW65516:WVW65526 N131075:N131085 JK131052:JK131062 TG131052:TG131062 ADC131052:ADC131062 AMY131052:AMY131062 AWU131052:AWU131062 BGQ131052:BGQ131062 BQM131052:BQM131062 CAI131052:CAI131062 CKE131052:CKE131062 CUA131052:CUA131062 DDW131052:DDW131062 DNS131052:DNS131062 DXO131052:DXO131062 EHK131052:EHK131062 ERG131052:ERG131062 FBC131052:FBC131062 FKY131052:FKY131062 FUU131052:FUU131062 GEQ131052:GEQ131062 GOM131052:GOM131062 GYI131052:GYI131062 HIE131052:HIE131062 HSA131052:HSA131062 IBW131052:IBW131062 ILS131052:ILS131062 IVO131052:IVO131062 JFK131052:JFK131062 JPG131052:JPG131062 JZC131052:JZC131062 KIY131052:KIY131062 KSU131052:KSU131062 LCQ131052:LCQ131062 LMM131052:LMM131062 LWI131052:LWI131062 MGE131052:MGE131062 MQA131052:MQA131062 MZW131052:MZW131062 NJS131052:NJS131062 NTO131052:NTO131062 ODK131052:ODK131062 ONG131052:ONG131062 OXC131052:OXC131062 PGY131052:PGY131062 PQU131052:PQU131062 QAQ131052:QAQ131062 QKM131052:QKM131062 QUI131052:QUI131062 REE131052:REE131062 ROA131052:ROA131062 RXW131052:RXW131062 SHS131052:SHS131062 SRO131052:SRO131062 TBK131052:TBK131062 TLG131052:TLG131062 TVC131052:TVC131062 UEY131052:UEY131062 UOU131052:UOU131062 UYQ131052:UYQ131062 VIM131052:VIM131062 VSI131052:VSI131062 WCE131052:WCE131062 WMA131052:WMA131062 WVW131052:WVW131062 N196611:N196621 JK196588:JK196598 TG196588:TG196598 ADC196588:ADC196598 AMY196588:AMY196598 AWU196588:AWU196598 BGQ196588:BGQ196598 BQM196588:BQM196598 CAI196588:CAI196598 CKE196588:CKE196598 CUA196588:CUA196598 DDW196588:DDW196598 DNS196588:DNS196598 DXO196588:DXO196598 EHK196588:EHK196598 ERG196588:ERG196598 FBC196588:FBC196598 FKY196588:FKY196598 FUU196588:FUU196598 GEQ196588:GEQ196598 GOM196588:GOM196598 GYI196588:GYI196598 HIE196588:HIE196598 HSA196588:HSA196598 IBW196588:IBW196598 ILS196588:ILS196598 IVO196588:IVO196598 JFK196588:JFK196598 JPG196588:JPG196598 JZC196588:JZC196598 KIY196588:KIY196598 KSU196588:KSU196598 LCQ196588:LCQ196598 LMM196588:LMM196598 LWI196588:LWI196598 MGE196588:MGE196598 MQA196588:MQA196598 MZW196588:MZW196598 NJS196588:NJS196598 NTO196588:NTO196598 ODK196588:ODK196598 ONG196588:ONG196598 OXC196588:OXC196598 PGY196588:PGY196598 PQU196588:PQU196598 QAQ196588:QAQ196598 QKM196588:QKM196598 QUI196588:QUI196598 REE196588:REE196598 ROA196588:ROA196598 RXW196588:RXW196598 SHS196588:SHS196598 SRO196588:SRO196598 TBK196588:TBK196598 TLG196588:TLG196598 TVC196588:TVC196598 UEY196588:UEY196598 UOU196588:UOU196598 UYQ196588:UYQ196598 VIM196588:VIM196598 VSI196588:VSI196598 WCE196588:WCE196598 WMA196588:WMA196598 WVW196588:WVW196598 N262147:N262157 JK262124:JK262134 TG262124:TG262134 ADC262124:ADC262134 AMY262124:AMY262134 AWU262124:AWU262134 BGQ262124:BGQ262134 BQM262124:BQM262134 CAI262124:CAI262134 CKE262124:CKE262134 CUA262124:CUA262134 DDW262124:DDW262134 DNS262124:DNS262134 DXO262124:DXO262134 EHK262124:EHK262134 ERG262124:ERG262134 FBC262124:FBC262134 FKY262124:FKY262134 FUU262124:FUU262134 GEQ262124:GEQ262134 GOM262124:GOM262134 GYI262124:GYI262134 HIE262124:HIE262134 HSA262124:HSA262134 IBW262124:IBW262134 ILS262124:ILS262134 IVO262124:IVO262134 JFK262124:JFK262134 JPG262124:JPG262134 JZC262124:JZC262134 KIY262124:KIY262134 KSU262124:KSU262134 LCQ262124:LCQ262134 LMM262124:LMM262134 LWI262124:LWI262134 MGE262124:MGE262134 MQA262124:MQA262134 MZW262124:MZW262134 NJS262124:NJS262134 NTO262124:NTO262134 ODK262124:ODK262134 ONG262124:ONG262134 OXC262124:OXC262134 PGY262124:PGY262134 PQU262124:PQU262134 QAQ262124:QAQ262134 QKM262124:QKM262134 QUI262124:QUI262134 REE262124:REE262134 ROA262124:ROA262134 RXW262124:RXW262134 SHS262124:SHS262134 SRO262124:SRO262134 TBK262124:TBK262134 TLG262124:TLG262134 TVC262124:TVC262134 UEY262124:UEY262134 UOU262124:UOU262134 UYQ262124:UYQ262134 VIM262124:VIM262134 VSI262124:VSI262134 WCE262124:WCE262134 WMA262124:WMA262134 WVW262124:WVW262134 N327683:N327693 JK327660:JK327670 TG327660:TG327670 ADC327660:ADC327670 AMY327660:AMY327670 AWU327660:AWU327670 BGQ327660:BGQ327670 BQM327660:BQM327670 CAI327660:CAI327670 CKE327660:CKE327670 CUA327660:CUA327670 DDW327660:DDW327670 DNS327660:DNS327670 DXO327660:DXO327670 EHK327660:EHK327670 ERG327660:ERG327670 FBC327660:FBC327670 FKY327660:FKY327670 FUU327660:FUU327670 GEQ327660:GEQ327670 GOM327660:GOM327670 GYI327660:GYI327670 HIE327660:HIE327670 HSA327660:HSA327670 IBW327660:IBW327670 ILS327660:ILS327670 IVO327660:IVO327670 JFK327660:JFK327670 JPG327660:JPG327670 JZC327660:JZC327670 KIY327660:KIY327670 KSU327660:KSU327670 LCQ327660:LCQ327670 LMM327660:LMM327670 LWI327660:LWI327670 MGE327660:MGE327670 MQA327660:MQA327670 MZW327660:MZW327670 NJS327660:NJS327670 NTO327660:NTO327670 ODK327660:ODK327670 ONG327660:ONG327670 OXC327660:OXC327670 PGY327660:PGY327670 PQU327660:PQU327670 QAQ327660:QAQ327670 QKM327660:QKM327670 QUI327660:QUI327670 REE327660:REE327670 ROA327660:ROA327670 RXW327660:RXW327670 SHS327660:SHS327670 SRO327660:SRO327670 TBK327660:TBK327670 TLG327660:TLG327670 TVC327660:TVC327670 UEY327660:UEY327670 UOU327660:UOU327670 UYQ327660:UYQ327670 VIM327660:VIM327670 VSI327660:VSI327670 WCE327660:WCE327670 WMA327660:WMA327670 WVW327660:WVW327670 N393219:N393229 JK393196:JK393206 TG393196:TG393206 ADC393196:ADC393206 AMY393196:AMY393206 AWU393196:AWU393206 BGQ393196:BGQ393206 BQM393196:BQM393206 CAI393196:CAI393206 CKE393196:CKE393206 CUA393196:CUA393206 DDW393196:DDW393206 DNS393196:DNS393206 DXO393196:DXO393206 EHK393196:EHK393206 ERG393196:ERG393206 FBC393196:FBC393206 FKY393196:FKY393206 FUU393196:FUU393206 GEQ393196:GEQ393206 GOM393196:GOM393206 GYI393196:GYI393206 HIE393196:HIE393206 HSA393196:HSA393206 IBW393196:IBW393206 ILS393196:ILS393206 IVO393196:IVO393206 JFK393196:JFK393206 JPG393196:JPG393206 JZC393196:JZC393206 KIY393196:KIY393206 KSU393196:KSU393206 LCQ393196:LCQ393206 LMM393196:LMM393206 LWI393196:LWI393206 MGE393196:MGE393206 MQA393196:MQA393206 MZW393196:MZW393206 NJS393196:NJS393206 NTO393196:NTO393206 ODK393196:ODK393206 ONG393196:ONG393206 OXC393196:OXC393206 PGY393196:PGY393206 PQU393196:PQU393206 QAQ393196:QAQ393206 QKM393196:QKM393206 QUI393196:QUI393206 REE393196:REE393206 ROA393196:ROA393206 RXW393196:RXW393206 SHS393196:SHS393206 SRO393196:SRO393206 TBK393196:TBK393206 TLG393196:TLG393206 TVC393196:TVC393206 UEY393196:UEY393206 UOU393196:UOU393206 UYQ393196:UYQ393206 VIM393196:VIM393206 VSI393196:VSI393206 WCE393196:WCE393206 WMA393196:WMA393206 WVW393196:WVW393206 N458755:N458765 JK458732:JK458742 TG458732:TG458742 ADC458732:ADC458742 AMY458732:AMY458742 AWU458732:AWU458742 BGQ458732:BGQ458742 BQM458732:BQM458742 CAI458732:CAI458742 CKE458732:CKE458742 CUA458732:CUA458742 DDW458732:DDW458742 DNS458732:DNS458742 DXO458732:DXO458742 EHK458732:EHK458742 ERG458732:ERG458742 FBC458732:FBC458742 FKY458732:FKY458742 FUU458732:FUU458742 GEQ458732:GEQ458742 GOM458732:GOM458742 GYI458732:GYI458742 HIE458732:HIE458742 HSA458732:HSA458742 IBW458732:IBW458742 ILS458732:ILS458742 IVO458732:IVO458742 JFK458732:JFK458742 JPG458732:JPG458742 JZC458732:JZC458742 KIY458732:KIY458742 KSU458732:KSU458742 LCQ458732:LCQ458742 LMM458732:LMM458742 LWI458732:LWI458742 MGE458732:MGE458742 MQA458732:MQA458742 MZW458732:MZW458742 NJS458732:NJS458742 NTO458732:NTO458742 ODK458732:ODK458742 ONG458732:ONG458742 OXC458732:OXC458742 PGY458732:PGY458742 PQU458732:PQU458742 QAQ458732:QAQ458742 QKM458732:QKM458742 QUI458732:QUI458742 REE458732:REE458742 ROA458732:ROA458742 RXW458732:RXW458742 SHS458732:SHS458742 SRO458732:SRO458742 TBK458732:TBK458742 TLG458732:TLG458742 TVC458732:TVC458742 UEY458732:UEY458742 UOU458732:UOU458742 UYQ458732:UYQ458742 VIM458732:VIM458742 VSI458732:VSI458742 WCE458732:WCE458742 WMA458732:WMA458742 WVW458732:WVW458742 N524291:N524301 JK524268:JK524278 TG524268:TG524278 ADC524268:ADC524278 AMY524268:AMY524278 AWU524268:AWU524278 BGQ524268:BGQ524278 BQM524268:BQM524278 CAI524268:CAI524278 CKE524268:CKE524278 CUA524268:CUA524278 DDW524268:DDW524278 DNS524268:DNS524278 DXO524268:DXO524278 EHK524268:EHK524278 ERG524268:ERG524278 FBC524268:FBC524278 FKY524268:FKY524278 FUU524268:FUU524278 GEQ524268:GEQ524278 GOM524268:GOM524278 GYI524268:GYI524278 HIE524268:HIE524278 HSA524268:HSA524278 IBW524268:IBW524278 ILS524268:ILS524278 IVO524268:IVO524278 JFK524268:JFK524278 JPG524268:JPG524278 JZC524268:JZC524278 KIY524268:KIY524278 KSU524268:KSU524278 LCQ524268:LCQ524278 LMM524268:LMM524278 LWI524268:LWI524278 MGE524268:MGE524278 MQA524268:MQA524278 MZW524268:MZW524278 NJS524268:NJS524278 NTO524268:NTO524278 ODK524268:ODK524278 ONG524268:ONG524278 OXC524268:OXC524278 PGY524268:PGY524278 PQU524268:PQU524278 QAQ524268:QAQ524278 QKM524268:QKM524278 QUI524268:QUI524278 REE524268:REE524278 ROA524268:ROA524278 RXW524268:RXW524278 SHS524268:SHS524278 SRO524268:SRO524278 TBK524268:TBK524278 TLG524268:TLG524278 TVC524268:TVC524278 UEY524268:UEY524278 UOU524268:UOU524278 UYQ524268:UYQ524278 VIM524268:VIM524278 VSI524268:VSI524278 WCE524268:WCE524278 WMA524268:WMA524278 WVW524268:WVW524278 N589827:N589837 JK589804:JK589814 TG589804:TG589814 ADC589804:ADC589814 AMY589804:AMY589814 AWU589804:AWU589814 BGQ589804:BGQ589814 BQM589804:BQM589814 CAI589804:CAI589814 CKE589804:CKE589814 CUA589804:CUA589814 DDW589804:DDW589814 DNS589804:DNS589814 DXO589804:DXO589814 EHK589804:EHK589814 ERG589804:ERG589814 FBC589804:FBC589814 FKY589804:FKY589814 FUU589804:FUU589814 GEQ589804:GEQ589814 GOM589804:GOM589814 GYI589804:GYI589814 HIE589804:HIE589814 HSA589804:HSA589814 IBW589804:IBW589814 ILS589804:ILS589814 IVO589804:IVO589814 JFK589804:JFK589814 JPG589804:JPG589814 JZC589804:JZC589814 KIY589804:KIY589814 KSU589804:KSU589814 LCQ589804:LCQ589814 LMM589804:LMM589814 LWI589804:LWI589814 MGE589804:MGE589814 MQA589804:MQA589814 MZW589804:MZW589814 NJS589804:NJS589814 NTO589804:NTO589814 ODK589804:ODK589814 ONG589804:ONG589814 OXC589804:OXC589814 PGY589804:PGY589814 PQU589804:PQU589814 QAQ589804:QAQ589814 QKM589804:QKM589814 QUI589804:QUI589814 REE589804:REE589814 ROA589804:ROA589814 RXW589804:RXW589814 SHS589804:SHS589814 SRO589804:SRO589814 TBK589804:TBK589814 TLG589804:TLG589814 TVC589804:TVC589814 UEY589804:UEY589814 UOU589804:UOU589814 UYQ589804:UYQ589814 VIM589804:VIM589814 VSI589804:VSI589814 WCE589804:WCE589814 WMA589804:WMA589814 WVW589804:WVW589814 N655363:N655373 JK655340:JK655350 TG655340:TG655350 ADC655340:ADC655350 AMY655340:AMY655350 AWU655340:AWU655350 BGQ655340:BGQ655350 BQM655340:BQM655350 CAI655340:CAI655350 CKE655340:CKE655350 CUA655340:CUA655350 DDW655340:DDW655350 DNS655340:DNS655350 DXO655340:DXO655350 EHK655340:EHK655350 ERG655340:ERG655350 FBC655340:FBC655350 FKY655340:FKY655350 FUU655340:FUU655350 GEQ655340:GEQ655350 GOM655340:GOM655350 GYI655340:GYI655350 HIE655340:HIE655350 HSA655340:HSA655350 IBW655340:IBW655350 ILS655340:ILS655350 IVO655340:IVO655350 JFK655340:JFK655350 JPG655340:JPG655350 JZC655340:JZC655350 KIY655340:KIY655350 KSU655340:KSU655350 LCQ655340:LCQ655350 LMM655340:LMM655350 LWI655340:LWI655350 MGE655340:MGE655350 MQA655340:MQA655350 MZW655340:MZW655350 NJS655340:NJS655350 NTO655340:NTO655350 ODK655340:ODK655350 ONG655340:ONG655350 OXC655340:OXC655350 PGY655340:PGY655350 PQU655340:PQU655350 QAQ655340:QAQ655350 QKM655340:QKM655350 QUI655340:QUI655350 REE655340:REE655350 ROA655340:ROA655350 RXW655340:RXW655350 SHS655340:SHS655350 SRO655340:SRO655350 TBK655340:TBK655350 TLG655340:TLG655350 TVC655340:TVC655350 UEY655340:UEY655350 UOU655340:UOU655350 UYQ655340:UYQ655350 VIM655340:VIM655350 VSI655340:VSI655350 WCE655340:WCE655350 WMA655340:WMA655350 WVW655340:WVW655350 N720899:N720909 JK720876:JK720886 TG720876:TG720886 ADC720876:ADC720886 AMY720876:AMY720886 AWU720876:AWU720886 BGQ720876:BGQ720886 BQM720876:BQM720886 CAI720876:CAI720886 CKE720876:CKE720886 CUA720876:CUA720886 DDW720876:DDW720886 DNS720876:DNS720886 DXO720876:DXO720886 EHK720876:EHK720886 ERG720876:ERG720886 FBC720876:FBC720886 FKY720876:FKY720886 FUU720876:FUU720886 GEQ720876:GEQ720886 GOM720876:GOM720886 GYI720876:GYI720886 HIE720876:HIE720886 HSA720876:HSA720886 IBW720876:IBW720886 ILS720876:ILS720886 IVO720876:IVO720886 JFK720876:JFK720886 JPG720876:JPG720886 JZC720876:JZC720886 KIY720876:KIY720886 KSU720876:KSU720886 LCQ720876:LCQ720886 LMM720876:LMM720886 LWI720876:LWI720886 MGE720876:MGE720886 MQA720876:MQA720886 MZW720876:MZW720886 NJS720876:NJS720886 NTO720876:NTO720886 ODK720876:ODK720886 ONG720876:ONG720886 OXC720876:OXC720886 PGY720876:PGY720886 PQU720876:PQU720886 QAQ720876:QAQ720886 QKM720876:QKM720886 QUI720876:QUI720886 REE720876:REE720886 ROA720876:ROA720886 RXW720876:RXW720886 SHS720876:SHS720886 SRO720876:SRO720886 TBK720876:TBK720886 TLG720876:TLG720886 TVC720876:TVC720886 UEY720876:UEY720886 UOU720876:UOU720886 UYQ720876:UYQ720886 VIM720876:VIM720886 VSI720876:VSI720886 WCE720876:WCE720886 WMA720876:WMA720886 WVW720876:WVW720886 N786435:N786445 JK786412:JK786422 TG786412:TG786422 ADC786412:ADC786422 AMY786412:AMY786422 AWU786412:AWU786422 BGQ786412:BGQ786422 BQM786412:BQM786422 CAI786412:CAI786422 CKE786412:CKE786422 CUA786412:CUA786422 DDW786412:DDW786422 DNS786412:DNS786422 DXO786412:DXO786422 EHK786412:EHK786422 ERG786412:ERG786422 FBC786412:FBC786422 FKY786412:FKY786422 FUU786412:FUU786422 GEQ786412:GEQ786422 GOM786412:GOM786422 GYI786412:GYI786422 HIE786412:HIE786422 HSA786412:HSA786422 IBW786412:IBW786422 ILS786412:ILS786422 IVO786412:IVO786422 JFK786412:JFK786422 JPG786412:JPG786422 JZC786412:JZC786422 KIY786412:KIY786422 KSU786412:KSU786422 LCQ786412:LCQ786422 LMM786412:LMM786422 LWI786412:LWI786422 MGE786412:MGE786422 MQA786412:MQA786422 MZW786412:MZW786422 NJS786412:NJS786422 NTO786412:NTO786422 ODK786412:ODK786422 ONG786412:ONG786422 OXC786412:OXC786422 PGY786412:PGY786422 PQU786412:PQU786422 QAQ786412:QAQ786422 QKM786412:QKM786422 QUI786412:QUI786422 REE786412:REE786422 ROA786412:ROA786422 RXW786412:RXW786422 SHS786412:SHS786422 SRO786412:SRO786422 TBK786412:TBK786422 TLG786412:TLG786422 TVC786412:TVC786422 UEY786412:UEY786422 UOU786412:UOU786422 UYQ786412:UYQ786422 VIM786412:VIM786422 VSI786412:VSI786422 WCE786412:WCE786422 WMA786412:WMA786422 WVW786412:WVW786422 N851971:N851981 JK851948:JK851958 TG851948:TG851958 ADC851948:ADC851958 AMY851948:AMY851958 AWU851948:AWU851958 BGQ851948:BGQ851958 BQM851948:BQM851958 CAI851948:CAI851958 CKE851948:CKE851958 CUA851948:CUA851958 DDW851948:DDW851958 DNS851948:DNS851958 DXO851948:DXO851958 EHK851948:EHK851958 ERG851948:ERG851958 FBC851948:FBC851958 FKY851948:FKY851958 FUU851948:FUU851958 GEQ851948:GEQ851958 GOM851948:GOM851958 GYI851948:GYI851958 HIE851948:HIE851958 HSA851948:HSA851958 IBW851948:IBW851958 ILS851948:ILS851958 IVO851948:IVO851958 JFK851948:JFK851958 JPG851948:JPG851958 JZC851948:JZC851958 KIY851948:KIY851958 KSU851948:KSU851958 LCQ851948:LCQ851958 LMM851948:LMM851958 LWI851948:LWI851958 MGE851948:MGE851958 MQA851948:MQA851958 MZW851948:MZW851958 NJS851948:NJS851958 NTO851948:NTO851958 ODK851948:ODK851958 ONG851948:ONG851958 OXC851948:OXC851958 PGY851948:PGY851958 PQU851948:PQU851958 QAQ851948:QAQ851958 QKM851948:QKM851958 QUI851948:QUI851958 REE851948:REE851958 ROA851948:ROA851958 RXW851948:RXW851958 SHS851948:SHS851958 SRO851948:SRO851958 TBK851948:TBK851958 TLG851948:TLG851958 TVC851948:TVC851958 UEY851948:UEY851958 UOU851948:UOU851958 UYQ851948:UYQ851958 VIM851948:VIM851958 VSI851948:VSI851958 WCE851948:WCE851958 WMA851948:WMA851958 WVW851948:WVW851958 N917507:N917517 JK917484:JK917494 TG917484:TG917494 ADC917484:ADC917494 AMY917484:AMY917494 AWU917484:AWU917494 BGQ917484:BGQ917494 BQM917484:BQM917494 CAI917484:CAI917494 CKE917484:CKE917494 CUA917484:CUA917494 DDW917484:DDW917494 DNS917484:DNS917494 DXO917484:DXO917494 EHK917484:EHK917494 ERG917484:ERG917494 FBC917484:FBC917494 FKY917484:FKY917494 FUU917484:FUU917494 GEQ917484:GEQ917494 GOM917484:GOM917494 GYI917484:GYI917494 HIE917484:HIE917494 HSA917484:HSA917494 IBW917484:IBW917494 ILS917484:ILS917494 IVO917484:IVO917494 JFK917484:JFK917494 JPG917484:JPG917494 JZC917484:JZC917494 KIY917484:KIY917494 KSU917484:KSU917494 LCQ917484:LCQ917494 LMM917484:LMM917494 LWI917484:LWI917494 MGE917484:MGE917494 MQA917484:MQA917494 MZW917484:MZW917494 NJS917484:NJS917494 NTO917484:NTO917494 ODK917484:ODK917494 ONG917484:ONG917494 OXC917484:OXC917494 PGY917484:PGY917494 PQU917484:PQU917494 QAQ917484:QAQ917494 QKM917484:QKM917494 QUI917484:QUI917494 REE917484:REE917494 ROA917484:ROA917494 RXW917484:RXW917494 SHS917484:SHS917494 SRO917484:SRO917494 TBK917484:TBK917494 TLG917484:TLG917494 TVC917484:TVC917494 UEY917484:UEY917494 UOU917484:UOU917494 UYQ917484:UYQ917494 VIM917484:VIM917494 VSI917484:VSI917494 WCE917484:WCE917494 WMA917484:WMA917494 WVW917484:WVW917494 N983043:N983053 JK983020:JK983030 TG983020:TG983030 ADC983020:ADC983030 AMY983020:AMY983030 AWU983020:AWU983030 BGQ983020:BGQ983030 BQM983020:BQM983030 CAI983020:CAI983030 CKE983020:CKE983030 CUA983020:CUA983030 DDW983020:DDW983030 DNS983020:DNS983030 DXO983020:DXO983030 EHK983020:EHK983030 ERG983020:ERG983030 FBC983020:FBC983030 FKY983020:FKY983030 FUU983020:FUU983030 GEQ983020:GEQ983030 GOM983020:GOM983030 GYI983020:GYI983030 HIE983020:HIE983030 HSA983020:HSA983030 IBW983020:IBW983030 ILS983020:ILS983030 IVO983020:IVO983030 JFK983020:JFK983030 JPG983020:JPG983030 JZC983020:JZC983030 KIY983020:KIY983030 KSU983020:KSU983030 LCQ983020:LCQ983030 LMM983020:LMM983030 LWI983020:LWI983030 MGE983020:MGE983030 MQA983020:MQA983030 MZW983020:MZW983030 NJS983020:NJS983030 NTO983020:NTO983030 ODK983020:ODK983030 ONG983020:ONG983030 OXC983020:OXC983030 PGY983020:PGY983030 PQU983020:PQU983030 QAQ983020:QAQ983030 QKM983020:QKM983030 QUI983020:QUI983030 REE983020:REE983030 ROA983020:ROA983030 RXW983020:RXW983030 SHS983020:SHS983030 SRO983020:SRO983030 TBK983020:TBK983030 TLG983020:TLG983030 TVC983020:TVC983030 UEY983020:UEY983030 UOU983020:UOU983030 UYQ983020:UYQ983030 VIM983020:VIM983030 VSI983020:VSI983030 WCE983020:WCE983030 WMA983020:WMA983030" xr:uid="{ADE4A579-6DC6-4936-B9FF-0C1F1BD01483}">
      <formula1>$L$30:$L$44</formula1>
    </dataValidation>
    <dataValidation type="list" showInputMessage="1" showErrorMessage="1" sqref="WVQ983020:WVQ983030 WLU983020:WLU983030 WBY983020:WBY983030 VSC983020:VSC983030 VIG983020:VIG983030 UYK983020:UYK983030 UOO983020:UOO983030 UES983020:UES983030 TUW983020:TUW983030 TLA983020:TLA983030 TBE983020:TBE983030 SRI983020:SRI983030 SHM983020:SHM983030 RXQ983020:RXQ983030 RNU983020:RNU983030 RDY983020:RDY983030 QUC983020:QUC983030 QKG983020:QKG983030 QAK983020:QAK983030 PQO983020:PQO983030 PGS983020:PGS983030 OWW983020:OWW983030 ONA983020:ONA983030 ODE983020:ODE983030 NTI983020:NTI983030 NJM983020:NJM983030 MZQ983020:MZQ983030 MPU983020:MPU983030 MFY983020:MFY983030 LWC983020:LWC983030 LMG983020:LMG983030 LCK983020:LCK983030 KSO983020:KSO983030 KIS983020:KIS983030 JYW983020:JYW983030 JPA983020:JPA983030 JFE983020:JFE983030 IVI983020:IVI983030 ILM983020:ILM983030 IBQ983020:IBQ983030 HRU983020:HRU983030 HHY983020:HHY983030 GYC983020:GYC983030 GOG983020:GOG983030 GEK983020:GEK983030 FUO983020:FUO983030 FKS983020:FKS983030 FAW983020:FAW983030 ERA983020:ERA983030 EHE983020:EHE983030 DXI983020:DXI983030 DNM983020:DNM983030 DDQ983020:DDQ983030 CTU983020:CTU983030 CJY983020:CJY983030 CAC983020:CAC983030 BQG983020:BQG983030 BGK983020:BGK983030 AWO983020:AWO983030 AMS983020:AMS983030 ACW983020:ACW983030 TA983020:TA983030 JE983020:JE983030 WVQ917484:WVQ917494 WLU917484:WLU917494 WBY917484:WBY917494 VSC917484:VSC917494 VIG917484:VIG917494 UYK917484:UYK917494 UOO917484:UOO917494 UES917484:UES917494 TUW917484:TUW917494 TLA917484:TLA917494 TBE917484:TBE917494 SRI917484:SRI917494 SHM917484:SHM917494 RXQ917484:RXQ917494 RNU917484:RNU917494 RDY917484:RDY917494 QUC917484:QUC917494 QKG917484:QKG917494 QAK917484:QAK917494 PQO917484:PQO917494 PGS917484:PGS917494 OWW917484:OWW917494 ONA917484:ONA917494 ODE917484:ODE917494 NTI917484:NTI917494 NJM917484:NJM917494 MZQ917484:MZQ917494 MPU917484:MPU917494 MFY917484:MFY917494 LWC917484:LWC917494 LMG917484:LMG917494 LCK917484:LCK917494 KSO917484:KSO917494 KIS917484:KIS917494 JYW917484:JYW917494 JPA917484:JPA917494 JFE917484:JFE917494 IVI917484:IVI917494 ILM917484:ILM917494 IBQ917484:IBQ917494 HRU917484:HRU917494 HHY917484:HHY917494 GYC917484:GYC917494 GOG917484:GOG917494 GEK917484:GEK917494 FUO917484:FUO917494 FKS917484:FKS917494 FAW917484:FAW917494 ERA917484:ERA917494 EHE917484:EHE917494 DXI917484:DXI917494 DNM917484:DNM917494 DDQ917484:DDQ917494 CTU917484:CTU917494 CJY917484:CJY917494 CAC917484:CAC917494 BQG917484:BQG917494 BGK917484:BGK917494 AWO917484:AWO917494 AMS917484:AMS917494 ACW917484:ACW917494 TA917484:TA917494 JE917484:JE917494 WVQ851948:WVQ851958 WLU851948:WLU851958 WBY851948:WBY851958 VSC851948:VSC851958 VIG851948:VIG851958 UYK851948:UYK851958 UOO851948:UOO851958 UES851948:UES851958 TUW851948:TUW851958 TLA851948:TLA851958 TBE851948:TBE851958 SRI851948:SRI851958 SHM851948:SHM851958 RXQ851948:RXQ851958 RNU851948:RNU851958 RDY851948:RDY851958 QUC851948:QUC851958 QKG851948:QKG851958 QAK851948:QAK851958 PQO851948:PQO851958 PGS851948:PGS851958 OWW851948:OWW851958 ONA851948:ONA851958 ODE851948:ODE851958 NTI851948:NTI851958 NJM851948:NJM851958 MZQ851948:MZQ851958 MPU851948:MPU851958 MFY851948:MFY851958 LWC851948:LWC851958 LMG851948:LMG851958 LCK851948:LCK851958 KSO851948:KSO851958 KIS851948:KIS851958 JYW851948:JYW851958 JPA851948:JPA851958 JFE851948:JFE851958 IVI851948:IVI851958 ILM851948:ILM851958 IBQ851948:IBQ851958 HRU851948:HRU851958 HHY851948:HHY851958 GYC851948:GYC851958 GOG851948:GOG851958 GEK851948:GEK851958 FUO851948:FUO851958 FKS851948:FKS851958 FAW851948:FAW851958 ERA851948:ERA851958 EHE851948:EHE851958 DXI851948:DXI851958 DNM851948:DNM851958 DDQ851948:DDQ851958 CTU851948:CTU851958 CJY851948:CJY851958 CAC851948:CAC851958 BQG851948:BQG851958 BGK851948:BGK851958 AWO851948:AWO851958 AMS851948:AMS851958 ACW851948:ACW851958 TA851948:TA851958 JE851948:JE851958 WVQ786412:WVQ786422 WLU786412:WLU786422 WBY786412:WBY786422 VSC786412:VSC786422 VIG786412:VIG786422 UYK786412:UYK786422 UOO786412:UOO786422 UES786412:UES786422 TUW786412:TUW786422 TLA786412:TLA786422 TBE786412:TBE786422 SRI786412:SRI786422 SHM786412:SHM786422 RXQ786412:RXQ786422 RNU786412:RNU786422 RDY786412:RDY786422 QUC786412:QUC786422 QKG786412:QKG786422 QAK786412:QAK786422 PQO786412:PQO786422 PGS786412:PGS786422 OWW786412:OWW786422 ONA786412:ONA786422 ODE786412:ODE786422 NTI786412:NTI786422 NJM786412:NJM786422 MZQ786412:MZQ786422 MPU786412:MPU786422 MFY786412:MFY786422 LWC786412:LWC786422 LMG786412:LMG786422 LCK786412:LCK786422 KSO786412:KSO786422 KIS786412:KIS786422 JYW786412:JYW786422 JPA786412:JPA786422 JFE786412:JFE786422 IVI786412:IVI786422 ILM786412:ILM786422 IBQ786412:IBQ786422 HRU786412:HRU786422 HHY786412:HHY786422 GYC786412:GYC786422 GOG786412:GOG786422 GEK786412:GEK786422 FUO786412:FUO786422 FKS786412:FKS786422 FAW786412:FAW786422 ERA786412:ERA786422 EHE786412:EHE786422 DXI786412:DXI786422 DNM786412:DNM786422 DDQ786412:DDQ786422 CTU786412:CTU786422 CJY786412:CJY786422 CAC786412:CAC786422 BQG786412:BQG786422 BGK786412:BGK786422 AWO786412:AWO786422 AMS786412:AMS786422 ACW786412:ACW786422 TA786412:TA786422 JE786412:JE786422 WVQ720876:WVQ720886 WLU720876:WLU720886 WBY720876:WBY720886 VSC720876:VSC720886 VIG720876:VIG720886 UYK720876:UYK720886 UOO720876:UOO720886 UES720876:UES720886 TUW720876:TUW720886 TLA720876:TLA720886 TBE720876:TBE720886 SRI720876:SRI720886 SHM720876:SHM720886 RXQ720876:RXQ720886 RNU720876:RNU720886 RDY720876:RDY720886 QUC720876:QUC720886 QKG720876:QKG720886 QAK720876:QAK720886 PQO720876:PQO720886 PGS720876:PGS720886 OWW720876:OWW720886 ONA720876:ONA720886 ODE720876:ODE720886 NTI720876:NTI720886 NJM720876:NJM720886 MZQ720876:MZQ720886 MPU720876:MPU720886 MFY720876:MFY720886 LWC720876:LWC720886 LMG720876:LMG720886 LCK720876:LCK720886 KSO720876:KSO720886 KIS720876:KIS720886 JYW720876:JYW720886 JPA720876:JPA720886 JFE720876:JFE720886 IVI720876:IVI720886 ILM720876:ILM720886 IBQ720876:IBQ720886 HRU720876:HRU720886 HHY720876:HHY720886 GYC720876:GYC720886 GOG720876:GOG720886 GEK720876:GEK720886 FUO720876:FUO720886 FKS720876:FKS720886 FAW720876:FAW720886 ERA720876:ERA720886 EHE720876:EHE720886 DXI720876:DXI720886 DNM720876:DNM720886 DDQ720876:DDQ720886 CTU720876:CTU720886 CJY720876:CJY720886 CAC720876:CAC720886 BQG720876:BQG720886 BGK720876:BGK720886 AWO720876:AWO720886 AMS720876:AMS720886 ACW720876:ACW720886 TA720876:TA720886 JE720876:JE720886 WVQ655340:WVQ655350 WLU655340:WLU655350 WBY655340:WBY655350 VSC655340:VSC655350 VIG655340:VIG655350 UYK655340:UYK655350 UOO655340:UOO655350 UES655340:UES655350 TUW655340:TUW655350 TLA655340:TLA655350 TBE655340:TBE655350 SRI655340:SRI655350 SHM655340:SHM655350 RXQ655340:RXQ655350 RNU655340:RNU655350 RDY655340:RDY655350 QUC655340:QUC655350 QKG655340:QKG655350 QAK655340:QAK655350 PQO655340:PQO655350 PGS655340:PGS655350 OWW655340:OWW655350 ONA655340:ONA655350 ODE655340:ODE655350 NTI655340:NTI655350 NJM655340:NJM655350 MZQ655340:MZQ655350 MPU655340:MPU655350 MFY655340:MFY655350 LWC655340:LWC655350 LMG655340:LMG655350 LCK655340:LCK655350 KSO655340:KSO655350 KIS655340:KIS655350 JYW655340:JYW655350 JPA655340:JPA655350 JFE655340:JFE655350 IVI655340:IVI655350 ILM655340:ILM655350 IBQ655340:IBQ655350 HRU655340:HRU655350 HHY655340:HHY655350 GYC655340:GYC655350 GOG655340:GOG655350 GEK655340:GEK655350 FUO655340:FUO655350 FKS655340:FKS655350 FAW655340:FAW655350 ERA655340:ERA655350 EHE655340:EHE655350 DXI655340:DXI655350 DNM655340:DNM655350 DDQ655340:DDQ655350 CTU655340:CTU655350 CJY655340:CJY655350 CAC655340:CAC655350 BQG655340:BQG655350 BGK655340:BGK655350 AWO655340:AWO655350 AMS655340:AMS655350 ACW655340:ACW655350 TA655340:TA655350 JE655340:JE655350 WVQ589804:WVQ589814 WLU589804:WLU589814 WBY589804:WBY589814 VSC589804:VSC589814 VIG589804:VIG589814 UYK589804:UYK589814 UOO589804:UOO589814 UES589804:UES589814 TUW589804:TUW589814 TLA589804:TLA589814 TBE589804:TBE589814 SRI589804:SRI589814 SHM589804:SHM589814 RXQ589804:RXQ589814 RNU589804:RNU589814 RDY589804:RDY589814 QUC589804:QUC589814 QKG589804:QKG589814 QAK589804:QAK589814 PQO589804:PQO589814 PGS589804:PGS589814 OWW589804:OWW589814 ONA589804:ONA589814 ODE589804:ODE589814 NTI589804:NTI589814 NJM589804:NJM589814 MZQ589804:MZQ589814 MPU589804:MPU589814 MFY589804:MFY589814 LWC589804:LWC589814 LMG589804:LMG589814 LCK589804:LCK589814 KSO589804:KSO589814 KIS589804:KIS589814 JYW589804:JYW589814 JPA589804:JPA589814 JFE589804:JFE589814 IVI589804:IVI589814 ILM589804:ILM589814 IBQ589804:IBQ589814 HRU589804:HRU589814 HHY589804:HHY589814 GYC589804:GYC589814 GOG589804:GOG589814 GEK589804:GEK589814 FUO589804:FUO589814 FKS589804:FKS589814 FAW589804:FAW589814 ERA589804:ERA589814 EHE589804:EHE589814 DXI589804:DXI589814 DNM589804:DNM589814 DDQ589804:DDQ589814 CTU589804:CTU589814 CJY589804:CJY589814 CAC589804:CAC589814 BQG589804:BQG589814 BGK589804:BGK589814 AWO589804:AWO589814 AMS589804:AMS589814 ACW589804:ACW589814 TA589804:TA589814 JE589804:JE589814 WVQ524268:WVQ524278 WLU524268:WLU524278 WBY524268:WBY524278 VSC524268:VSC524278 VIG524268:VIG524278 UYK524268:UYK524278 UOO524268:UOO524278 UES524268:UES524278 TUW524268:TUW524278 TLA524268:TLA524278 TBE524268:TBE524278 SRI524268:SRI524278 SHM524268:SHM524278 RXQ524268:RXQ524278 RNU524268:RNU524278 RDY524268:RDY524278 QUC524268:QUC524278 QKG524268:QKG524278 QAK524268:QAK524278 PQO524268:PQO524278 PGS524268:PGS524278 OWW524268:OWW524278 ONA524268:ONA524278 ODE524268:ODE524278 NTI524268:NTI524278 NJM524268:NJM524278 MZQ524268:MZQ524278 MPU524268:MPU524278 MFY524268:MFY524278 LWC524268:LWC524278 LMG524268:LMG524278 LCK524268:LCK524278 KSO524268:KSO524278 KIS524268:KIS524278 JYW524268:JYW524278 JPA524268:JPA524278 JFE524268:JFE524278 IVI524268:IVI524278 ILM524268:ILM524278 IBQ524268:IBQ524278 HRU524268:HRU524278 HHY524268:HHY524278 GYC524268:GYC524278 GOG524268:GOG524278 GEK524268:GEK524278 FUO524268:FUO524278 FKS524268:FKS524278 FAW524268:FAW524278 ERA524268:ERA524278 EHE524268:EHE524278 DXI524268:DXI524278 DNM524268:DNM524278 DDQ524268:DDQ524278 CTU524268:CTU524278 CJY524268:CJY524278 CAC524268:CAC524278 BQG524268:BQG524278 BGK524268:BGK524278 AWO524268:AWO524278 AMS524268:AMS524278 ACW524268:ACW524278 TA524268:TA524278 JE524268:JE524278 WVQ458732:WVQ458742 WLU458732:WLU458742 WBY458732:WBY458742 VSC458732:VSC458742 VIG458732:VIG458742 UYK458732:UYK458742 UOO458732:UOO458742 UES458732:UES458742 TUW458732:TUW458742 TLA458732:TLA458742 TBE458732:TBE458742 SRI458732:SRI458742 SHM458732:SHM458742 RXQ458732:RXQ458742 RNU458732:RNU458742 RDY458732:RDY458742 QUC458732:QUC458742 QKG458732:QKG458742 QAK458732:QAK458742 PQO458732:PQO458742 PGS458732:PGS458742 OWW458732:OWW458742 ONA458732:ONA458742 ODE458732:ODE458742 NTI458732:NTI458742 NJM458732:NJM458742 MZQ458732:MZQ458742 MPU458732:MPU458742 MFY458732:MFY458742 LWC458732:LWC458742 LMG458732:LMG458742 LCK458732:LCK458742 KSO458732:KSO458742 KIS458732:KIS458742 JYW458732:JYW458742 JPA458732:JPA458742 JFE458732:JFE458742 IVI458732:IVI458742 ILM458732:ILM458742 IBQ458732:IBQ458742 HRU458732:HRU458742 HHY458732:HHY458742 GYC458732:GYC458742 GOG458732:GOG458742 GEK458732:GEK458742 FUO458732:FUO458742 FKS458732:FKS458742 FAW458732:FAW458742 ERA458732:ERA458742 EHE458732:EHE458742 DXI458732:DXI458742 DNM458732:DNM458742 DDQ458732:DDQ458742 CTU458732:CTU458742 CJY458732:CJY458742 CAC458732:CAC458742 BQG458732:BQG458742 BGK458732:BGK458742 AWO458732:AWO458742 AMS458732:AMS458742 ACW458732:ACW458742 TA458732:TA458742 JE458732:JE458742 WVQ393196:WVQ393206 WLU393196:WLU393206 WBY393196:WBY393206 VSC393196:VSC393206 VIG393196:VIG393206 UYK393196:UYK393206 UOO393196:UOO393206 UES393196:UES393206 TUW393196:TUW393206 TLA393196:TLA393206 TBE393196:TBE393206 SRI393196:SRI393206 SHM393196:SHM393206 RXQ393196:RXQ393206 RNU393196:RNU393206 RDY393196:RDY393206 QUC393196:QUC393206 QKG393196:QKG393206 QAK393196:QAK393206 PQO393196:PQO393206 PGS393196:PGS393206 OWW393196:OWW393206 ONA393196:ONA393206 ODE393196:ODE393206 NTI393196:NTI393206 NJM393196:NJM393206 MZQ393196:MZQ393206 MPU393196:MPU393206 MFY393196:MFY393206 LWC393196:LWC393206 LMG393196:LMG393206 LCK393196:LCK393206 KSO393196:KSO393206 KIS393196:KIS393206 JYW393196:JYW393206 JPA393196:JPA393206 JFE393196:JFE393206 IVI393196:IVI393206 ILM393196:ILM393206 IBQ393196:IBQ393206 HRU393196:HRU393206 HHY393196:HHY393206 GYC393196:GYC393206 GOG393196:GOG393206 GEK393196:GEK393206 FUO393196:FUO393206 FKS393196:FKS393206 FAW393196:FAW393206 ERA393196:ERA393206 EHE393196:EHE393206 DXI393196:DXI393206 DNM393196:DNM393206 DDQ393196:DDQ393206 CTU393196:CTU393206 CJY393196:CJY393206 CAC393196:CAC393206 BQG393196:BQG393206 BGK393196:BGK393206 AWO393196:AWO393206 AMS393196:AMS393206 ACW393196:ACW393206 TA393196:TA393206 JE393196:JE393206 WVQ327660:WVQ327670 WLU327660:WLU327670 WBY327660:WBY327670 VSC327660:VSC327670 VIG327660:VIG327670 UYK327660:UYK327670 UOO327660:UOO327670 UES327660:UES327670 TUW327660:TUW327670 TLA327660:TLA327670 TBE327660:TBE327670 SRI327660:SRI327670 SHM327660:SHM327670 RXQ327660:RXQ327670 RNU327660:RNU327670 RDY327660:RDY327670 QUC327660:QUC327670 QKG327660:QKG327670 QAK327660:QAK327670 PQO327660:PQO327670 PGS327660:PGS327670 OWW327660:OWW327670 ONA327660:ONA327670 ODE327660:ODE327670 NTI327660:NTI327670 NJM327660:NJM327670 MZQ327660:MZQ327670 MPU327660:MPU327670 MFY327660:MFY327670 LWC327660:LWC327670 LMG327660:LMG327670 LCK327660:LCK327670 KSO327660:KSO327670 KIS327660:KIS327670 JYW327660:JYW327670 JPA327660:JPA327670 JFE327660:JFE327670 IVI327660:IVI327670 ILM327660:ILM327670 IBQ327660:IBQ327670 HRU327660:HRU327670 HHY327660:HHY327670 GYC327660:GYC327670 GOG327660:GOG327670 GEK327660:GEK327670 FUO327660:FUO327670 FKS327660:FKS327670 FAW327660:FAW327670 ERA327660:ERA327670 EHE327660:EHE327670 DXI327660:DXI327670 DNM327660:DNM327670 DDQ327660:DDQ327670 CTU327660:CTU327670 CJY327660:CJY327670 CAC327660:CAC327670 BQG327660:BQG327670 BGK327660:BGK327670 AWO327660:AWO327670 AMS327660:AMS327670 ACW327660:ACW327670 TA327660:TA327670 JE327660:JE327670 WVQ262124:WVQ262134 WLU262124:WLU262134 WBY262124:WBY262134 VSC262124:VSC262134 VIG262124:VIG262134 UYK262124:UYK262134 UOO262124:UOO262134 UES262124:UES262134 TUW262124:TUW262134 TLA262124:TLA262134 TBE262124:TBE262134 SRI262124:SRI262134 SHM262124:SHM262134 RXQ262124:RXQ262134 RNU262124:RNU262134 RDY262124:RDY262134 QUC262124:QUC262134 QKG262124:QKG262134 QAK262124:QAK262134 PQO262124:PQO262134 PGS262124:PGS262134 OWW262124:OWW262134 ONA262124:ONA262134 ODE262124:ODE262134 NTI262124:NTI262134 NJM262124:NJM262134 MZQ262124:MZQ262134 MPU262124:MPU262134 MFY262124:MFY262134 LWC262124:LWC262134 LMG262124:LMG262134 LCK262124:LCK262134 KSO262124:KSO262134 KIS262124:KIS262134 JYW262124:JYW262134 JPA262124:JPA262134 JFE262124:JFE262134 IVI262124:IVI262134 ILM262124:ILM262134 IBQ262124:IBQ262134 HRU262124:HRU262134 HHY262124:HHY262134 GYC262124:GYC262134 GOG262124:GOG262134 GEK262124:GEK262134 FUO262124:FUO262134 FKS262124:FKS262134 FAW262124:FAW262134 ERA262124:ERA262134 EHE262124:EHE262134 DXI262124:DXI262134 DNM262124:DNM262134 DDQ262124:DDQ262134 CTU262124:CTU262134 CJY262124:CJY262134 CAC262124:CAC262134 BQG262124:BQG262134 BGK262124:BGK262134 AWO262124:AWO262134 AMS262124:AMS262134 ACW262124:ACW262134 TA262124:TA262134 JE262124:JE262134 WVQ196588:WVQ196598 WLU196588:WLU196598 WBY196588:WBY196598 VSC196588:VSC196598 VIG196588:VIG196598 UYK196588:UYK196598 UOO196588:UOO196598 UES196588:UES196598 TUW196588:TUW196598 TLA196588:TLA196598 TBE196588:TBE196598 SRI196588:SRI196598 SHM196588:SHM196598 RXQ196588:RXQ196598 RNU196588:RNU196598 RDY196588:RDY196598 QUC196588:QUC196598 QKG196588:QKG196598 QAK196588:QAK196598 PQO196588:PQO196598 PGS196588:PGS196598 OWW196588:OWW196598 ONA196588:ONA196598 ODE196588:ODE196598 NTI196588:NTI196598 NJM196588:NJM196598 MZQ196588:MZQ196598 MPU196588:MPU196598 MFY196588:MFY196598 LWC196588:LWC196598 LMG196588:LMG196598 LCK196588:LCK196598 KSO196588:KSO196598 KIS196588:KIS196598 JYW196588:JYW196598 JPA196588:JPA196598 JFE196588:JFE196598 IVI196588:IVI196598 ILM196588:ILM196598 IBQ196588:IBQ196598 HRU196588:HRU196598 HHY196588:HHY196598 GYC196588:GYC196598 GOG196588:GOG196598 GEK196588:GEK196598 FUO196588:FUO196598 FKS196588:FKS196598 FAW196588:FAW196598 ERA196588:ERA196598 EHE196588:EHE196598 DXI196588:DXI196598 DNM196588:DNM196598 DDQ196588:DDQ196598 CTU196588:CTU196598 CJY196588:CJY196598 CAC196588:CAC196598 BQG196588:BQG196598 BGK196588:BGK196598 AWO196588:AWO196598 AMS196588:AMS196598 ACW196588:ACW196598 TA196588:TA196598 JE196588:JE196598 WVQ131052:WVQ131062 WLU131052:WLU131062 WBY131052:WBY131062 VSC131052:VSC131062 VIG131052:VIG131062 UYK131052:UYK131062 UOO131052:UOO131062 UES131052:UES131062 TUW131052:TUW131062 TLA131052:TLA131062 TBE131052:TBE131062 SRI131052:SRI131062 SHM131052:SHM131062 RXQ131052:RXQ131062 RNU131052:RNU131062 RDY131052:RDY131062 QUC131052:QUC131062 QKG131052:QKG131062 QAK131052:QAK131062 PQO131052:PQO131062 PGS131052:PGS131062 OWW131052:OWW131062 ONA131052:ONA131062 ODE131052:ODE131062 NTI131052:NTI131062 NJM131052:NJM131062 MZQ131052:MZQ131062 MPU131052:MPU131062 MFY131052:MFY131062 LWC131052:LWC131062 LMG131052:LMG131062 LCK131052:LCK131062 KSO131052:KSO131062 KIS131052:KIS131062 JYW131052:JYW131062 JPA131052:JPA131062 JFE131052:JFE131062 IVI131052:IVI131062 ILM131052:ILM131062 IBQ131052:IBQ131062 HRU131052:HRU131062 HHY131052:HHY131062 GYC131052:GYC131062 GOG131052:GOG131062 GEK131052:GEK131062 FUO131052:FUO131062 FKS131052:FKS131062 FAW131052:FAW131062 ERA131052:ERA131062 EHE131052:EHE131062 DXI131052:DXI131062 DNM131052:DNM131062 DDQ131052:DDQ131062 CTU131052:CTU131062 CJY131052:CJY131062 CAC131052:CAC131062 BQG131052:BQG131062 BGK131052:BGK131062 AWO131052:AWO131062 AMS131052:AMS131062 ACW131052:ACW131062 TA131052:TA131062 JE131052:JE131062 WVQ65516:WVQ65526 WLU65516:WLU65526 WBY65516:WBY65526 VSC65516:VSC65526 VIG65516:VIG65526 UYK65516:UYK65526 UOO65516:UOO65526 UES65516:UES65526 TUW65516:TUW65526 TLA65516:TLA65526 TBE65516:TBE65526 SRI65516:SRI65526 SHM65516:SHM65526 RXQ65516:RXQ65526 RNU65516:RNU65526 RDY65516:RDY65526 QUC65516:QUC65526 QKG65516:QKG65526 QAK65516:QAK65526 PQO65516:PQO65526 PGS65516:PGS65526 OWW65516:OWW65526 ONA65516:ONA65526 ODE65516:ODE65526 NTI65516:NTI65526 NJM65516:NJM65526 MZQ65516:MZQ65526 MPU65516:MPU65526 MFY65516:MFY65526 LWC65516:LWC65526 LMG65516:LMG65526 LCK65516:LCK65526 KSO65516:KSO65526 KIS65516:KIS65526 JYW65516:JYW65526 JPA65516:JPA65526 JFE65516:JFE65526 IVI65516:IVI65526 ILM65516:ILM65526 IBQ65516:IBQ65526 HRU65516:HRU65526 HHY65516:HHY65526 GYC65516:GYC65526 GOG65516:GOG65526 GEK65516:GEK65526 FUO65516:FUO65526 FKS65516:FKS65526 FAW65516:FAW65526 ERA65516:ERA65526 EHE65516:EHE65526 DXI65516:DXI65526 DNM65516:DNM65526 DDQ65516:DDQ65526 CTU65516:CTU65526 CJY65516:CJY65526 CAC65516:CAC65526 BQG65516:BQG65526 BGK65516:BGK65526 AWO65516:AWO65526 AMS65516:AMS65526 ACW65516:ACW65526 TA65516:TA65526 JE65516:JE65526 F65539:G65549 F131075:G131085 F196611:G196621 F262147:G262157 F327683:G327693 F393219:G393229 F458755:G458765 F524291:G524301 F589827:G589837 F655363:G655373 F720899:G720909 F786435:G786445 F851971:G851981 F917507:G917517 F983043:G983053 IS7:IS19 SO7:SO19 ACK7:ACK19 AMG7:AMG19 AWC7:AWC19 BFY7:BFY19 BPU7:BPU19 BZQ7:BZQ19 CJM7:CJM19 CTI7:CTI19 DDE7:DDE19 DNA7:DNA19 DWW7:DWW19 EGS7:EGS19 EQO7:EQO19 FAK7:FAK19 FKG7:FKG19 FUC7:FUC19 GDY7:GDY19 GNU7:GNU19 GXQ7:GXQ19 HHM7:HHM19 HRI7:HRI19 IBE7:IBE19 ILA7:ILA19 IUW7:IUW19 JES7:JES19 JOO7:JOO19 JYK7:JYK19 KIG7:KIG19 KSC7:KSC19 LBY7:LBY19 LLU7:LLU19 LVQ7:LVQ19 MFM7:MFM19 MPI7:MPI19 MZE7:MZE19 NJA7:NJA19 NSW7:NSW19 OCS7:OCS19 OMO7:OMO19 OWK7:OWK19 PGG7:PGG19 PQC7:PQC19 PZY7:PZY19 QJU7:QJU19 QTQ7:QTQ19 RDM7:RDM19 RNI7:RNI19 RXE7:RXE19 SHA7:SHA19 SQW7:SQW19 TAS7:TAS19 TKO7:TKO19 TUK7:TUK19 UEG7:UEG19 UOC7:UOC19 UXY7:UXY19 VHU7:VHU19 VRQ7:VRQ19 WBM7:WBM19 WLI7:WLI19 WVE7:WVE19" xr:uid="{6B1F30FB-B761-462C-8DAA-5C3DFB8017F9}">
      <formula1>#REF!</formula1>
    </dataValidation>
    <dataValidation type="list" showInputMessage="1" showErrorMessage="1" sqref="IY7 WVK7 WLO7 WBS7 VRW7 VIA7 UYE7 UOI7 UEM7 TUQ7 TKU7 TAY7 SRC7 SHG7 RXK7 RNO7 RDS7 QTW7 QKA7 QAE7 PQI7 PGM7 OWQ7 OMU7 OCY7 NTC7 NJG7 MZK7 MPO7 MFS7 LVW7 LMA7 LCE7 KSI7 KIM7 JYQ7 JOU7 JEY7 IVC7 ILG7 IBK7 HRO7 HHS7 GXW7 GOA7 GEE7 FUI7 FKM7 FAQ7 EQU7 EGY7 DXC7 DNG7 DDK7 CTO7 CJS7 BZW7 BQA7 BGE7 AWI7 AMM7 ACQ7 SU7 WVK10:WVK19 WLO10:WLO19 WBS10:WBS19 VRW10:VRW19 VIA10:VIA19 UYE10:UYE19 UOI10:UOI19 UEM10:UEM19 TUQ10:TUQ19 TKU10:TKU19 TAY10:TAY19 SRC10:SRC19 SHG10:SHG19 RXK10:RXK19 RNO10:RNO19 RDS10:RDS19 QTW10:QTW19 QKA10:QKA19 QAE10:QAE19 PQI10:PQI19 PGM10:PGM19 OWQ10:OWQ19 OMU10:OMU19 OCY10:OCY19 NTC10:NTC19 NJG10:NJG19 MZK10:MZK19 MPO10:MPO19 MFS10:MFS19 LVW10:LVW19 LMA10:LMA19 LCE10:LCE19 KSI10:KSI19 KIM10:KIM19 JYQ10:JYQ19 JOU10:JOU19 JEY10:JEY19 IVC10:IVC19 ILG10:ILG19 IBK10:IBK19 HRO10:HRO19 HHS10:HHS19 GXW10:GXW19 GOA10:GOA19 GEE10:GEE19 FUI10:FUI19 FKM10:FKM19 FAQ10:FAQ19 EQU10:EQU19 EGY10:EGY19 DXC10:DXC19 DNG10:DNG19 DDK10:DDK19 CTO10:CTO19 CJS10:CJS19 BZW10:BZW19 BQA10:BQA19 BGE10:BGE19 AWI10:AWI19 AMM10:AMM19 ACQ10:ACQ19 SU10:SU19 IY10:IY19" xr:uid="{590F5CB5-A4A2-4F1B-83AF-98CDBB73FC85}">
      <formula1>$L$313:$L$327</formula1>
    </dataValidation>
    <dataValidation type="list" showInputMessage="1" showErrorMessage="1" sqref="WLN7 WBR7 VRV7 VHZ7 UYD7 UOH7 UEL7 TUP7 TKT7 TAX7 SRB7 SHF7 RXJ7 RNN7 RDR7 QTV7 QJZ7 QAD7 PQH7 PGL7 OWP7 OMT7 OCX7 NTB7 NJF7 MZJ7 MPN7 MFR7 LVV7 LLZ7 LCD7 KSH7 KIL7 JYP7 JOT7 JEX7 IVB7 ILF7 IBJ7 HRN7 HHR7 GXV7 GNZ7 GED7 FUH7 FKL7 FAP7 EQT7 EGX7 DXB7 DNF7 DDJ7 CTN7 CJR7 BZV7 BPZ7 BGD7 AWH7 AML7 ACP7 ST7 IX7 WVJ7 WBR10:WBR19 VRV10:VRV19 VHZ10:VHZ19 UYD10:UYD19 UOH10:UOH19 UEL10:UEL19 TUP10:TUP19 TKT10:TKT19 TAX10:TAX19 SRB10:SRB19 SHF10:SHF19 RXJ10:RXJ19 RNN10:RNN19 RDR10:RDR19 QTV10:QTV19 QJZ10:QJZ19 QAD10:QAD19 PQH10:PQH19 PGL10:PGL19 OWP10:OWP19 OMT10:OMT19 OCX10:OCX19 NTB10:NTB19 NJF10:NJF19 MZJ10:MZJ19 MPN10:MPN19 MFR10:MFR19 LVV10:LVV19 LLZ10:LLZ19 LCD10:LCD19 KSH10:KSH19 KIL10:KIL19 JYP10:JYP19 JOT10:JOT19 JEX10:JEX19 IVB10:IVB19 ILF10:ILF19 IBJ10:IBJ19 HRN10:HRN19 HHR10:HHR19 GXV10:GXV19 GNZ10:GNZ19 GED10:GED19 FUH10:FUH19 FKL10:FKL19 FAP10:FAP19 EQT10:EQT19 EGX10:EGX19 DXB10:DXB19 DNF10:DNF19 DDJ10:DDJ19 CTN10:CTN19 CJR10:CJR19 BZV10:BZV19 BPZ10:BPZ19 BGD10:BGD19 AWH10:AWH19 AML10:AML19 ACP10:ACP19 ST10:ST19 IX10:IX19 WVJ10:WVJ19 WLN10:WLN19" xr:uid="{E6B69567-ECCC-4C0A-A75F-513D37932A53}">
      <formula1>$M$313:$M$367</formula1>
    </dataValidation>
    <dataValidation type="list" showInputMessage="1" showErrorMessage="1" sqref="SS7 ACO7 AMK7 AWG7 BGC7 BPY7 BZU7 CJQ7 CTM7 DDI7 DNE7 DXA7 EGW7 EQS7 FAO7 FKK7 FUG7 GEC7 GNY7 GXU7 HHQ7 HRM7 IBI7 ILE7 IVA7 JEW7 JOS7 JYO7 KIK7 KSG7 LCC7 LLY7 LVU7 MFQ7 MPM7 MZI7 NJE7 NTA7 OCW7 OMS7 OWO7 PGK7 PQG7 QAC7 QJY7 QTU7 RDQ7 RNM7 RXI7 SHE7 SRA7 TAW7 TKS7 TUO7 UEK7 UOG7 UYC7 VHY7 VRU7 WBQ7 WLM7 WVI7 IW7 ACO10:ACO19 AMK10:AMK19 AWG10:AWG19 BGC10:BGC19 BPY10:BPY19 BZU10:BZU19 CJQ10:CJQ19 CTM10:CTM19 DDI10:DDI19 DNE10:DNE19 DXA10:DXA19 EGW10:EGW19 EQS10:EQS19 FAO10:FAO19 FKK10:FKK19 FUG10:FUG19 GEC10:GEC19 GNY10:GNY19 GXU10:GXU19 HHQ10:HHQ19 HRM10:HRM19 IBI10:IBI19 ILE10:ILE19 IVA10:IVA19 JEW10:JEW19 JOS10:JOS19 JYO10:JYO19 KIK10:KIK19 KSG10:KSG19 LCC10:LCC19 LLY10:LLY19 LVU10:LVU19 MFQ10:MFQ19 MPM10:MPM19 MZI10:MZI19 NJE10:NJE19 NTA10:NTA19 OCW10:OCW19 OMS10:OMS19 OWO10:OWO19 PGK10:PGK19 PQG10:PQG19 QAC10:QAC19 QJY10:QJY19 QTU10:QTU19 RDQ10:RDQ19 RNM10:RNM19 RXI10:RXI19 SHE10:SHE19 SRA10:SRA19 TAW10:TAW19 TKS10:TKS19 TUO10:TUO19 UEK10:UEK19 UOG10:UOG19 UYC10:UYC19 VHY10:VHY19 VRU10:VRU19 WBQ10:WBQ19 WLM10:WLM19 WVI10:WVI19 IW10:IW19 SS10:SS19" xr:uid="{5C8B36C4-0E8E-4BE3-BA07-D5509C8E0B86}">
      <formula1>$N$313:$N$658</formula1>
    </dataValidation>
    <dataValidation type="list" showInputMessage="1" showErrorMessage="1" sqref="SP7 ACL7 AMH7 AWD7 BFZ7 BPV7 BZR7 CJN7 CTJ7 DDF7 DNB7 DWX7 EGT7 EQP7 FAL7 FKH7 FUD7 GDZ7 GNV7 GXR7 HHN7 HRJ7 IBF7 ILB7 IUX7 JET7 JOP7 JYL7 KIH7 KSD7 LBZ7 LLV7 LVR7 MFN7 MPJ7 MZF7 NJB7 NSX7 OCT7 OMP7 OWL7 PGH7 PQD7 PZZ7 QJV7 QTR7 RDN7 RNJ7 RXF7 SHB7 SQX7 TAT7 TKP7 TUL7 UEH7 UOD7 UXZ7 VHV7 VRR7 WBN7 WLJ7 WVF7 IT7 ACL10:ACL19 AMH10:AMH19 AWD10:AWD19 BFZ10:BFZ19 BPV10:BPV19 BZR10:BZR19 CJN10:CJN19 CTJ10:CTJ19 DDF10:DDF19 DNB10:DNB19 DWX10:DWX19 EGT10:EGT19 EQP10:EQP19 FAL10:FAL19 FKH10:FKH19 FUD10:FUD19 GDZ10:GDZ19 GNV10:GNV19 GXR10:GXR19 HHN10:HHN19 HRJ10:HRJ19 IBF10:IBF19 ILB10:ILB19 IUX10:IUX19 JET10:JET19 JOP10:JOP19 JYL10:JYL19 KIH10:KIH19 KSD10:KSD19 LBZ10:LBZ19 LLV10:LLV19 LVR10:LVR19 MFN10:MFN19 MPJ10:MPJ19 MZF10:MZF19 NJB10:NJB19 NSX10:NSX19 OCT10:OCT19 OMP10:OMP19 OWL10:OWL19 PGH10:PGH19 PQD10:PQD19 PZZ10:PZZ19 QJV10:QJV19 QTR10:QTR19 RDN10:RDN19 RNJ10:RNJ19 RXF10:RXF19 SHB10:SHB19 SQX10:SQX19 TAT10:TAT19 TKP10:TKP19 TUL10:TUL19 UEH10:UEH19 UOD10:UOD19 UXZ10:UXZ19 VHV10:VHV19 VRR10:VRR19 WBN10:WBN19 WLJ10:WLJ19 WVF10:WVF19 IT10:IT19 SP10:SP19" xr:uid="{18CB7DF8-B1ED-4455-87C1-A85BC91E9499}">
      <formula1>$G$313:$G$328</formula1>
    </dataValidation>
    <dataValidation type="list" allowBlank="1" showInputMessage="1" showErrorMessage="1" sqref="F7:F19" xr:uid="{5137492F-08CF-4514-A4BA-626B094D2368}">
      <formula1>$F$30:$F$31</formula1>
    </dataValidation>
    <dataValidation type="list" allowBlank="1" showInputMessage="1" showErrorMessage="1" sqref="M7:M19" xr:uid="{6F3227B2-74D0-4EA4-A646-ADEF9FBAF80B}">
      <formula1>$M$30:$M$87</formula1>
    </dataValidation>
    <dataValidation type="list" allowBlank="1" showInputMessage="1" showErrorMessage="1" sqref="N7:N19" xr:uid="{2C988777-1A8D-4370-9B9A-DF8C7DDF1B7A}">
      <formula1>$N$30:$N$374</formula1>
    </dataValidation>
    <dataValidation type="list" allowBlank="1" showInputMessage="1" showErrorMessage="1" sqref="G7:G19" xr:uid="{D3C3AF64-F137-4FA7-95E9-22010BE5943D}">
      <formula1>$G$30:$G$56</formula1>
    </dataValidation>
    <dataValidation type="list" allowBlank="1" showInputMessage="1" showErrorMessage="1" sqref="H7:H19" xr:uid="{2028682A-6A0A-4009-91DE-B08D5434F9BD}">
      <formula1>$I$30:$I$53</formula1>
    </dataValidation>
  </dataValidations>
  <pageMargins left="0.7" right="0.7" top="0.75" bottom="0.75" header="0.3" footer="0.3"/>
  <pageSetup scale="90" orientation="landscape" r:id="rId1"/>
  <ignoredErrors>
    <ignoredError sqref="R20" formula="1"/>
  </ignoredErrors>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N369"/>
  <sheetViews>
    <sheetView showGridLines="0" topLeftCell="A3" zoomScale="90" zoomScaleNormal="90" workbookViewId="0">
      <selection activeCell="C15" sqref="C15"/>
    </sheetView>
  </sheetViews>
  <sheetFormatPr baseColWidth="10" defaultColWidth="17.28515625" defaultRowHeight="11.25" x14ac:dyDescent="0.25"/>
  <cols>
    <col min="1" max="1" width="2.28515625" style="86" customWidth="1"/>
    <col min="2" max="2" width="23.5703125" style="255" customWidth="1"/>
    <col min="3" max="3" width="31.140625" style="284" customWidth="1"/>
    <col min="4" max="4" width="29.28515625" style="255" customWidth="1"/>
    <col min="5" max="5" width="30.42578125" style="255" customWidth="1"/>
    <col min="6" max="6" width="25.42578125" style="255" bestFit="1" customWidth="1"/>
    <col min="7" max="7" width="15.7109375" style="255" customWidth="1"/>
    <col min="8" max="8" width="15.28515625" style="255" customWidth="1"/>
    <col min="9" max="9" width="17.42578125" style="255" customWidth="1"/>
    <col min="10" max="10" width="18.7109375" style="255" customWidth="1"/>
    <col min="11" max="11" width="18.28515625" style="255" customWidth="1"/>
    <col min="12" max="13" width="12.28515625" style="255" customWidth="1"/>
    <col min="14" max="14" width="13.28515625" style="255" customWidth="1"/>
    <col min="15" max="15" width="17.28515625" style="86" customWidth="1"/>
    <col min="16" max="16384" width="17.28515625" style="86"/>
  </cols>
  <sheetData>
    <row r="1" spans="2:14" ht="23.65" customHeight="1" x14ac:dyDescent="0.25">
      <c r="B1" s="558" t="s">
        <v>894</v>
      </c>
      <c r="C1" s="559"/>
      <c r="D1" s="559"/>
      <c r="E1" s="559"/>
      <c r="F1" s="559"/>
      <c r="G1" s="559"/>
      <c r="H1" s="559"/>
      <c r="I1" s="559"/>
      <c r="J1" s="559"/>
      <c r="K1" s="559"/>
      <c r="L1" s="559"/>
      <c r="M1" s="559"/>
      <c r="N1" s="559"/>
    </row>
    <row r="2" spans="2:14" ht="34.15" customHeight="1" thickBot="1" x14ac:dyDescent="0.3">
      <c r="B2" s="555" t="s">
        <v>895</v>
      </c>
      <c r="C2" s="555"/>
      <c r="D2" s="555"/>
      <c r="E2" s="555"/>
      <c r="F2" s="555"/>
      <c r="G2" s="555"/>
      <c r="H2" s="555"/>
      <c r="I2" s="555"/>
      <c r="J2" s="555"/>
      <c r="K2" s="555"/>
      <c r="L2" s="555"/>
      <c r="M2" s="555"/>
      <c r="N2" s="555"/>
    </row>
    <row r="3" spans="2:14" ht="18" customHeight="1" thickBot="1" x14ac:dyDescent="0.3">
      <c r="B3" s="560" t="s">
        <v>896</v>
      </c>
      <c r="C3" s="562" t="s">
        <v>897</v>
      </c>
      <c r="D3" s="568" t="s">
        <v>898</v>
      </c>
      <c r="E3" s="562" t="s">
        <v>899</v>
      </c>
      <c r="F3" s="564" t="s">
        <v>900</v>
      </c>
      <c r="G3" s="564" t="s">
        <v>901</v>
      </c>
      <c r="H3" s="564" t="s">
        <v>902</v>
      </c>
      <c r="I3" s="562" t="s">
        <v>903</v>
      </c>
      <c r="J3" s="562" t="s">
        <v>904</v>
      </c>
      <c r="K3" s="566" t="s">
        <v>905</v>
      </c>
      <c r="L3" s="556" t="s">
        <v>906</v>
      </c>
      <c r="M3" s="556"/>
      <c r="N3" s="557"/>
    </row>
    <row r="4" spans="2:14" ht="47.25" customHeight="1" thickBot="1" x14ac:dyDescent="0.3">
      <c r="B4" s="561"/>
      <c r="C4" s="563"/>
      <c r="D4" s="569"/>
      <c r="E4" s="563"/>
      <c r="F4" s="565"/>
      <c r="G4" s="565"/>
      <c r="H4" s="565"/>
      <c r="I4" s="563"/>
      <c r="J4" s="563"/>
      <c r="K4" s="567"/>
      <c r="L4" s="336" t="s">
        <v>399</v>
      </c>
      <c r="M4" s="337" t="s">
        <v>400</v>
      </c>
      <c r="N4" s="338" t="s">
        <v>907</v>
      </c>
    </row>
    <row r="5" spans="2:14" s="251" customFormat="1" ht="45.75" customHeight="1" x14ac:dyDescent="0.25">
      <c r="B5" s="405" t="s">
        <v>908</v>
      </c>
      <c r="C5" s="287" t="s">
        <v>909</v>
      </c>
      <c r="D5" s="250" t="s">
        <v>910</v>
      </c>
      <c r="E5" s="288" t="s">
        <v>911</v>
      </c>
      <c r="F5" s="288" t="s">
        <v>430</v>
      </c>
      <c r="G5" s="288" t="s">
        <v>431</v>
      </c>
      <c r="H5" s="288" t="s">
        <v>698</v>
      </c>
      <c r="I5" s="250" t="s">
        <v>912</v>
      </c>
      <c r="J5" s="250" t="s">
        <v>913</v>
      </c>
      <c r="K5" s="395" t="s">
        <v>914</v>
      </c>
      <c r="L5" s="406">
        <v>0</v>
      </c>
      <c r="M5" s="250">
        <v>35</v>
      </c>
      <c r="N5" s="395">
        <f>+L5+M5</f>
        <v>35</v>
      </c>
    </row>
    <row r="6" spans="2:14" s="251" customFormat="1" ht="45.75" customHeight="1" x14ac:dyDescent="0.25">
      <c r="B6" s="407" t="s">
        <v>908</v>
      </c>
      <c r="C6" s="404" t="s">
        <v>909</v>
      </c>
      <c r="D6" s="254" t="s">
        <v>910</v>
      </c>
      <c r="E6" s="253" t="s">
        <v>915</v>
      </c>
      <c r="F6" s="258" t="s">
        <v>430</v>
      </c>
      <c r="G6" s="258" t="s">
        <v>431</v>
      </c>
      <c r="H6" s="258" t="s">
        <v>698</v>
      </c>
      <c r="I6" s="254" t="s">
        <v>912</v>
      </c>
      <c r="J6" s="254" t="s">
        <v>913</v>
      </c>
      <c r="K6" s="397" t="s">
        <v>916</v>
      </c>
      <c r="L6" s="393">
        <v>0</v>
      </c>
      <c r="M6" s="252">
        <v>37</v>
      </c>
      <c r="N6" s="408">
        <f>+L6+M6</f>
        <v>37</v>
      </c>
    </row>
    <row r="7" spans="2:14" s="251" customFormat="1" ht="45.75" customHeight="1" x14ac:dyDescent="0.25">
      <c r="B7" s="396" t="s">
        <v>917</v>
      </c>
      <c r="C7" s="283" t="s">
        <v>909</v>
      </c>
      <c r="D7" s="254" t="s">
        <v>910</v>
      </c>
      <c r="E7" s="253" t="s">
        <v>918</v>
      </c>
      <c r="F7" s="258" t="s">
        <v>430</v>
      </c>
      <c r="G7" s="258" t="s">
        <v>431</v>
      </c>
      <c r="H7" s="258" t="s">
        <v>723</v>
      </c>
      <c r="I7" s="254" t="s">
        <v>919</v>
      </c>
      <c r="J7" s="254" t="s">
        <v>913</v>
      </c>
      <c r="K7" s="397" t="s">
        <v>920</v>
      </c>
      <c r="L7" s="393">
        <v>0</v>
      </c>
      <c r="M7" s="252">
        <v>12</v>
      </c>
      <c r="N7" s="408">
        <f t="shared" ref="N7:N15" si="0">+L7+M7</f>
        <v>12</v>
      </c>
    </row>
    <row r="8" spans="2:14" s="251" customFormat="1" ht="45.75" customHeight="1" x14ac:dyDescent="0.25">
      <c r="B8" s="396" t="s">
        <v>908</v>
      </c>
      <c r="C8" s="283" t="s">
        <v>909</v>
      </c>
      <c r="D8" s="254" t="s">
        <v>910</v>
      </c>
      <c r="E8" s="253" t="s">
        <v>921</v>
      </c>
      <c r="F8" s="258" t="s">
        <v>430</v>
      </c>
      <c r="G8" s="258" t="s">
        <v>431</v>
      </c>
      <c r="H8" s="258" t="s">
        <v>846</v>
      </c>
      <c r="I8" s="254" t="s">
        <v>919</v>
      </c>
      <c r="J8" s="254" t="s">
        <v>913</v>
      </c>
      <c r="K8" s="397" t="s">
        <v>920</v>
      </c>
      <c r="L8" s="393">
        <v>0</v>
      </c>
      <c r="M8" s="252">
        <v>32</v>
      </c>
      <c r="N8" s="408">
        <f t="shared" si="0"/>
        <v>32</v>
      </c>
    </row>
    <row r="9" spans="2:14" s="251" customFormat="1" ht="45.75" customHeight="1" x14ac:dyDescent="0.25">
      <c r="B9" s="396" t="s">
        <v>922</v>
      </c>
      <c r="C9" s="283" t="s">
        <v>909</v>
      </c>
      <c r="D9" s="254" t="s">
        <v>910</v>
      </c>
      <c r="E9" s="253" t="s">
        <v>923</v>
      </c>
      <c r="F9" s="258" t="s">
        <v>430</v>
      </c>
      <c r="G9" s="258" t="s">
        <v>431</v>
      </c>
      <c r="H9" s="258" t="s">
        <v>723</v>
      </c>
      <c r="I9" s="254" t="s">
        <v>919</v>
      </c>
      <c r="J9" s="254" t="s">
        <v>913</v>
      </c>
      <c r="K9" s="397" t="s">
        <v>924</v>
      </c>
      <c r="L9" s="393">
        <v>0</v>
      </c>
      <c r="M9" s="252">
        <v>40</v>
      </c>
      <c r="N9" s="408">
        <f t="shared" si="0"/>
        <v>40</v>
      </c>
    </row>
    <row r="10" spans="2:14" s="251" customFormat="1" ht="45.75" customHeight="1" x14ac:dyDescent="0.25">
      <c r="B10" s="396" t="s">
        <v>925</v>
      </c>
      <c r="C10" s="283" t="s">
        <v>909</v>
      </c>
      <c r="D10" s="254" t="s">
        <v>910</v>
      </c>
      <c r="E10" s="253" t="s">
        <v>926</v>
      </c>
      <c r="F10" s="258" t="s">
        <v>430</v>
      </c>
      <c r="G10" s="258" t="s">
        <v>431</v>
      </c>
      <c r="H10" s="258" t="s">
        <v>687</v>
      </c>
      <c r="I10" s="254" t="s">
        <v>919</v>
      </c>
      <c r="J10" s="254" t="s">
        <v>913</v>
      </c>
      <c r="K10" s="397" t="s">
        <v>927</v>
      </c>
      <c r="L10" s="393">
        <v>0</v>
      </c>
      <c r="M10" s="252">
        <v>69</v>
      </c>
      <c r="N10" s="408">
        <f t="shared" si="0"/>
        <v>69</v>
      </c>
    </row>
    <row r="11" spans="2:14" s="251" customFormat="1" ht="45.75" customHeight="1" x14ac:dyDescent="0.25">
      <c r="B11" s="396" t="s">
        <v>928</v>
      </c>
      <c r="C11" s="283" t="s">
        <v>909</v>
      </c>
      <c r="D11" s="254" t="s">
        <v>910</v>
      </c>
      <c r="E11" s="253" t="s">
        <v>926</v>
      </c>
      <c r="F11" s="258" t="s">
        <v>430</v>
      </c>
      <c r="G11" s="258" t="s">
        <v>431</v>
      </c>
      <c r="H11" s="258" t="s">
        <v>687</v>
      </c>
      <c r="I11" s="254" t="s">
        <v>919</v>
      </c>
      <c r="J11" s="254" t="s">
        <v>913</v>
      </c>
      <c r="K11" s="397" t="s">
        <v>929</v>
      </c>
      <c r="L11" s="393">
        <v>0</v>
      </c>
      <c r="M11" s="252">
        <v>71</v>
      </c>
      <c r="N11" s="408">
        <f t="shared" si="0"/>
        <v>71</v>
      </c>
    </row>
    <row r="12" spans="2:14" s="251" customFormat="1" ht="45.75" customHeight="1" x14ac:dyDescent="0.25">
      <c r="B12" s="396" t="s">
        <v>930</v>
      </c>
      <c r="C12" s="333" t="s">
        <v>909</v>
      </c>
      <c r="D12" s="307" t="s">
        <v>910</v>
      </c>
      <c r="E12" s="334" t="s">
        <v>931</v>
      </c>
      <c r="F12" s="258" t="s">
        <v>430</v>
      </c>
      <c r="G12" s="258" t="s">
        <v>431</v>
      </c>
      <c r="H12" s="258" t="s">
        <v>687</v>
      </c>
      <c r="I12" s="254" t="s">
        <v>919</v>
      </c>
      <c r="J12" s="254" t="s">
        <v>932</v>
      </c>
      <c r="K12" s="397" t="s">
        <v>933</v>
      </c>
      <c r="L12" s="393">
        <v>0</v>
      </c>
      <c r="M12" s="308">
        <v>45</v>
      </c>
      <c r="N12" s="408">
        <f t="shared" si="0"/>
        <v>45</v>
      </c>
    </row>
    <row r="13" spans="2:14" s="251" customFormat="1" ht="45.75" customHeight="1" x14ac:dyDescent="0.25">
      <c r="B13" s="396" t="s">
        <v>908</v>
      </c>
      <c r="C13" s="335" t="s">
        <v>909</v>
      </c>
      <c r="D13" s="330" t="s">
        <v>910</v>
      </c>
      <c r="E13" s="331" t="s">
        <v>931</v>
      </c>
      <c r="F13" s="332" t="s">
        <v>430</v>
      </c>
      <c r="G13" s="258" t="s">
        <v>431</v>
      </c>
      <c r="H13" s="258" t="s">
        <v>687</v>
      </c>
      <c r="I13" s="254" t="s">
        <v>919</v>
      </c>
      <c r="J13" s="254" t="s">
        <v>932</v>
      </c>
      <c r="K13" s="398" t="s">
        <v>934</v>
      </c>
      <c r="L13" s="394">
        <v>0</v>
      </c>
      <c r="M13" s="330">
        <v>37</v>
      </c>
      <c r="N13" s="408">
        <f t="shared" si="0"/>
        <v>37</v>
      </c>
    </row>
    <row r="14" spans="2:14" s="251" customFormat="1" ht="45.75" customHeight="1" x14ac:dyDescent="0.25">
      <c r="B14" s="396" t="s">
        <v>935</v>
      </c>
      <c r="C14" s="335" t="s">
        <v>936</v>
      </c>
      <c r="D14" s="330" t="s">
        <v>910</v>
      </c>
      <c r="E14" s="331" t="s">
        <v>937</v>
      </c>
      <c r="F14" s="332" t="s">
        <v>430</v>
      </c>
      <c r="G14" s="258" t="s">
        <v>431</v>
      </c>
      <c r="H14" s="258" t="s">
        <v>432</v>
      </c>
      <c r="I14" s="254" t="s">
        <v>919</v>
      </c>
      <c r="J14" s="254" t="s">
        <v>913</v>
      </c>
      <c r="K14" s="398" t="s">
        <v>927</v>
      </c>
      <c r="L14" s="394">
        <v>0</v>
      </c>
      <c r="M14" s="330">
        <v>90</v>
      </c>
      <c r="N14" s="408">
        <f>+L14+M14</f>
        <v>90</v>
      </c>
    </row>
    <row r="15" spans="2:14" s="251" customFormat="1" ht="59.25" customHeight="1" thickBot="1" x14ac:dyDescent="0.3">
      <c r="B15" s="399" t="s">
        <v>426</v>
      </c>
      <c r="C15" s="400" t="s">
        <v>936</v>
      </c>
      <c r="D15" s="401" t="s">
        <v>910</v>
      </c>
      <c r="E15" s="401" t="s">
        <v>937</v>
      </c>
      <c r="F15" s="402" t="s">
        <v>430</v>
      </c>
      <c r="G15" s="402" t="s">
        <v>431</v>
      </c>
      <c r="H15" s="402" t="s">
        <v>432</v>
      </c>
      <c r="I15" s="402" t="s">
        <v>919</v>
      </c>
      <c r="J15" s="402" t="s">
        <v>913</v>
      </c>
      <c r="K15" s="403" t="s">
        <v>938</v>
      </c>
      <c r="L15" s="409">
        <v>0</v>
      </c>
      <c r="M15" s="410">
        <v>120</v>
      </c>
      <c r="N15" s="411">
        <f t="shared" si="0"/>
        <v>120</v>
      </c>
    </row>
    <row r="16" spans="2:14" ht="19.899999999999999" customHeight="1" x14ac:dyDescent="0.25">
      <c r="N16" s="243">
        <f>+SUM(N5:N15)</f>
        <v>588</v>
      </c>
    </row>
    <row r="17" spans="2:14" ht="19.899999999999999" customHeight="1" thickBot="1" x14ac:dyDescent="0.3">
      <c r="N17" s="260" t="s">
        <v>52</v>
      </c>
    </row>
    <row r="18" spans="2:14" ht="19.899999999999999" customHeight="1" x14ac:dyDescent="0.25"/>
    <row r="19" spans="2:14" ht="19.899999999999999" customHeight="1" x14ac:dyDescent="0.25"/>
    <row r="20" spans="2:14" ht="19.899999999999999" customHeight="1" x14ac:dyDescent="0.25"/>
    <row r="22" spans="2:14" x14ac:dyDescent="0.25">
      <c r="B22" s="256" t="s">
        <v>939</v>
      </c>
      <c r="C22" s="285" t="s">
        <v>940</v>
      </c>
      <c r="D22" s="256"/>
      <c r="E22" s="256"/>
      <c r="F22" s="81" t="s">
        <v>396</v>
      </c>
      <c r="G22" s="81" t="s">
        <v>397</v>
      </c>
      <c r="H22" s="84" t="s">
        <v>398</v>
      </c>
      <c r="I22" s="101"/>
    </row>
    <row r="23" spans="2:14" x14ac:dyDescent="0.25">
      <c r="B23" s="256"/>
      <c r="E23" s="259"/>
      <c r="F23" s="101" t="s">
        <v>468</v>
      </c>
      <c r="G23" s="101" t="s">
        <v>469</v>
      </c>
      <c r="H23" s="213" t="s">
        <v>470</v>
      </c>
      <c r="I23" s="101"/>
    </row>
    <row r="24" spans="2:14" x14ac:dyDescent="0.25">
      <c r="B24" s="255" t="s">
        <v>912</v>
      </c>
      <c r="C24" s="286" t="s">
        <v>941</v>
      </c>
      <c r="D24" s="101"/>
      <c r="E24" s="257"/>
      <c r="F24" s="101" t="s">
        <v>473</v>
      </c>
      <c r="G24" s="101" t="s">
        <v>473</v>
      </c>
      <c r="H24" s="213" t="s">
        <v>474</v>
      </c>
      <c r="I24" s="101"/>
    </row>
    <row r="25" spans="2:14" x14ac:dyDescent="0.25">
      <c r="B25" s="255" t="s">
        <v>942</v>
      </c>
      <c r="C25" s="286" t="s">
        <v>932</v>
      </c>
      <c r="D25" s="101"/>
      <c r="E25" s="257"/>
      <c r="F25" s="101" t="s">
        <v>447</v>
      </c>
      <c r="G25" s="101" t="s">
        <v>476</v>
      </c>
      <c r="H25" s="213" t="s">
        <v>477</v>
      </c>
      <c r="I25" s="101"/>
    </row>
    <row r="26" spans="2:14" x14ac:dyDescent="0.25">
      <c r="B26" s="255" t="s">
        <v>943</v>
      </c>
      <c r="C26" s="286" t="s">
        <v>913</v>
      </c>
      <c r="D26" s="101"/>
      <c r="E26" s="257"/>
      <c r="F26" s="101" t="s">
        <v>480</v>
      </c>
      <c r="G26" s="101" t="s">
        <v>437</v>
      </c>
      <c r="H26" s="213" t="s">
        <v>481</v>
      </c>
      <c r="I26" s="101"/>
    </row>
    <row r="27" spans="2:14" x14ac:dyDescent="0.25">
      <c r="B27" s="101" t="s">
        <v>944</v>
      </c>
      <c r="C27" s="286" t="s">
        <v>945</v>
      </c>
      <c r="D27" s="101"/>
      <c r="E27" s="257"/>
      <c r="F27" s="101" t="s">
        <v>419</v>
      </c>
      <c r="G27" s="101" t="s">
        <v>484</v>
      </c>
      <c r="H27" s="213" t="s">
        <v>485</v>
      </c>
      <c r="I27" s="101"/>
    </row>
    <row r="28" spans="2:14" x14ac:dyDescent="0.25">
      <c r="B28" s="101" t="s">
        <v>946</v>
      </c>
      <c r="C28" s="286" t="s">
        <v>947</v>
      </c>
      <c r="D28" s="101"/>
      <c r="E28" s="257"/>
      <c r="F28" s="101" t="s">
        <v>488</v>
      </c>
      <c r="G28" s="101" t="s">
        <v>489</v>
      </c>
      <c r="H28" s="213" t="s">
        <v>490</v>
      </c>
      <c r="I28" s="101"/>
    </row>
    <row r="29" spans="2:14" x14ac:dyDescent="0.25">
      <c r="B29" s="101" t="s">
        <v>919</v>
      </c>
      <c r="C29" s="286" t="s">
        <v>948</v>
      </c>
      <c r="D29" s="101"/>
      <c r="E29" s="257"/>
      <c r="F29" s="101" t="s">
        <v>492</v>
      </c>
      <c r="G29" s="101" t="s">
        <v>493</v>
      </c>
      <c r="H29" s="213" t="s">
        <v>494</v>
      </c>
      <c r="I29" s="101"/>
    </row>
    <row r="30" spans="2:14" x14ac:dyDescent="0.25">
      <c r="B30" s="101"/>
      <c r="E30" s="257"/>
      <c r="F30" s="101" t="s">
        <v>497</v>
      </c>
      <c r="G30" s="101" t="s">
        <v>498</v>
      </c>
      <c r="H30" s="213" t="s">
        <v>499</v>
      </c>
      <c r="I30" s="101"/>
    </row>
    <row r="31" spans="2:14" x14ac:dyDescent="0.25">
      <c r="B31" s="101"/>
      <c r="E31" s="257"/>
      <c r="F31" s="101" t="s">
        <v>502</v>
      </c>
      <c r="G31" s="101" t="s">
        <v>503</v>
      </c>
      <c r="H31" s="213" t="s">
        <v>504</v>
      </c>
      <c r="I31" s="101"/>
    </row>
    <row r="32" spans="2:14" x14ac:dyDescent="0.25">
      <c r="E32" s="257"/>
      <c r="F32" s="101" t="s">
        <v>507</v>
      </c>
      <c r="G32" s="101" t="s">
        <v>508</v>
      </c>
      <c r="H32" s="213" t="s">
        <v>509</v>
      </c>
      <c r="I32" s="101"/>
    </row>
    <row r="33" spans="5:9" x14ac:dyDescent="0.25">
      <c r="E33" s="257"/>
      <c r="F33" s="101" t="s">
        <v>512</v>
      </c>
      <c r="G33" s="101" t="s">
        <v>517</v>
      </c>
      <c r="H33" s="213" t="s">
        <v>473</v>
      </c>
      <c r="I33" s="101"/>
    </row>
    <row r="34" spans="5:9" x14ac:dyDescent="0.25">
      <c r="E34" s="257"/>
      <c r="F34" s="101" t="s">
        <v>516</v>
      </c>
      <c r="G34" s="101" t="s">
        <v>448</v>
      </c>
      <c r="H34" s="213" t="s">
        <v>518</v>
      </c>
      <c r="I34" s="101"/>
    </row>
    <row r="35" spans="5:9" x14ac:dyDescent="0.25">
      <c r="E35" s="257"/>
      <c r="F35" s="101" t="s">
        <v>521</v>
      </c>
      <c r="G35" s="101" t="s">
        <v>525</v>
      </c>
      <c r="H35" s="213" t="s">
        <v>476</v>
      </c>
      <c r="I35" s="101"/>
    </row>
    <row r="36" spans="5:9" x14ac:dyDescent="0.25">
      <c r="E36" s="257"/>
      <c r="F36" s="101" t="s">
        <v>524</v>
      </c>
      <c r="G36" s="101" t="s">
        <v>528</v>
      </c>
      <c r="H36" s="213" t="s">
        <v>437</v>
      </c>
      <c r="I36" s="101"/>
    </row>
    <row r="37" spans="5:9" x14ac:dyDescent="0.25">
      <c r="E37" s="257"/>
      <c r="F37" s="101" t="s">
        <v>430</v>
      </c>
      <c r="G37" s="101" t="s">
        <v>533</v>
      </c>
      <c r="H37" s="213" t="s">
        <v>529</v>
      </c>
      <c r="I37" s="101"/>
    </row>
    <row r="38" spans="5:9" x14ac:dyDescent="0.25">
      <c r="E38" s="257"/>
      <c r="F38" s="101" t="s">
        <v>532</v>
      </c>
      <c r="G38" s="101" t="s">
        <v>536</v>
      </c>
      <c r="H38" s="213" t="s">
        <v>534</v>
      </c>
      <c r="I38" s="101"/>
    </row>
    <row r="39" spans="5:9" x14ac:dyDescent="0.25">
      <c r="E39" s="257"/>
      <c r="F39" s="101"/>
      <c r="G39" s="101" t="s">
        <v>451</v>
      </c>
      <c r="H39" s="213" t="s">
        <v>537</v>
      </c>
      <c r="I39" s="101"/>
    </row>
    <row r="40" spans="5:9" x14ac:dyDescent="0.25">
      <c r="E40" s="257"/>
      <c r="F40" s="101"/>
      <c r="G40" s="101" t="s">
        <v>542</v>
      </c>
      <c r="H40" s="213" t="s">
        <v>539</v>
      </c>
      <c r="I40" s="101"/>
    </row>
    <row r="41" spans="5:9" x14ac:dyDescent="0.25">
      <c r="E41" s="257"/>
      <c r="F41" s="101"/>
      <c r="G41" s="101" t="s">
        <v>546</v>
      </c>
      <c r="H41" s="213" t="s">
        <v>543</v>
      </c>
      <c r="I41" s="101"/>
    </row>
    <row r="42" spans="5:9" x14ac:dyDescent="0.25">
      <c r="E42" s="257"/>
      <c r="F42" s="101"/>
      <c r="G42" s="101" t="s">
        <v>550</v>
      </c>
      <c r="H42" s="213" t="s">
        <v>547</v>
      </c>
      <c r="I42" s="101"/>
    </row>
    <row r="43" spans="5:9" x14ac:dyDescent="0.25">
      <c r="E43" s="257"/>
      <c r="F43" s="101"/>
      <c r="G43" s="101" t="s">
        <v>554</v>
      </c>
      <c r="H43" s="213" t="s">
        <v>551</v>
      </c>
      <c r="I43" s="101"/>
    </row>
    <row r="44" spans="5:9" x14ac:dyDescent="0.25">
      <c r="E44" s="257"/>
      <c r="F44" s="101"/>
      <c r="G44" s="101" t="s">
        <v>558</v>
      </c>
      <c r="H44" s="213" t="s">
        <v>555</v>
      </c>
      <c r="I44" s="101"/>
    </row>
    <row r="45" spans="5:9" x14ac:dyDescent="0.25">
      <c r="E45" s="257"/>
      <c r="F45" s="101"/>
      <c r="G45" s="101" t="s">
        <v>562</v>
      </c>
      <c r="H45" s="213" t="s">
        <v>559</v>
      </c>
      <c r="I45" s="101"/>
    </row>
    <row r="46" spans="5:9" x14ac:dyDescent="0.25">
      <c r="E46" s="257"/>
      <c r="F46" s="101"/>
      <c r="G46" s="101" t="s">
        <v>566</v>
      </c>
      <c r="H46" s="213" t="s">
        <v>563</v>
      </c>
      <c r="I46" s="101"/>
    </row>
    <row r="47" spans="5:9" x14ac:dyDescent="0.25">
      <c r="E47" s="257"/>
      <c r="F47" s="101"/>
      <c r="G47" s="101" t="s">
        <v>570</v>
      </c>
      <c r="H47" s="213" t="s">
        <v>567</v>
      </c>
      <c r="I47" s="101"/>
    </row>
    <row r="48" spans="5:9" x14ac:dyDescent="0.25">
      <c r="E48" s="257"/>
      <c r="F48" s="101"/>
      <c r="G48" s="101" t="s">
        <v>573</v>
      </c>
      <c r="H48" s="213" t="s">
        <v>571</v>
      </c>
      <c r="I48" s="101"/>
    </row>
    <row r="49" spans="2:9" x14ac:dyDescent="0.25">
      <c r="E49" s="257"/>
      <c r="F49" s="101"/>
      <c r="G49" s="101" t="s">
        <v>420</v>
      </c>
      <c r="H49" s="213" t="s">
        <v>574</v>
      </c>
      <c r="I49" s="101"/>
    </row>
    <row r="50" spans="2:9" x14ac:dyDescent="0.25">
      <c r="E50" s="257"/>
      <c r="F50" s="101"/>
      <c r="G50" s="101" t="s">
        <v>576</v>
      </c>
      <c r="H50" s="213" t="s">
        <v>575</v>
      </c>
      <c r="I50" s="101"/>
    </row>
    <row r="51" spans="2:9" x14ac:dyDescent="0.25">
      <c r="E51" s="257"/>
      <c r="F51" s="101"/>
      <c r="G51" s="101" t="s">
        <v>578</v>
      </c>
      <c r="H51" s="213" t="s">
        <v>577</v>
      </c>
      <c r="I51" s="101"/>
    </row>
    <row r="52" spans="2:9" x14ac:dyDescent="0.25">
      <c r="E52" s="257"/>
      <c r="F52" s="101"/>
      <c r="G52" s="101" t="s">
        <v>580</v>
      </c>
      <c r="H52" s="213" t="s">
        <v>579</v>
      </c>
      <c r="I52" s="101"/>
    </row>
    <row r="53" spans="2:9" x14ac:dyDescent="0.25">
      <c r="E53" s="257"/>
      <c r="F53" s="101"/>
      <c r="G53" s="101" t="s">
        <v>582</v>
      </c>
      <c r="H53" s="213" t="s">
        <v>581</v>
      </c>
      <c r="I53" s="101"/>
    </row>
    <row r="54" spans="2:9" x14ac:dyDescent="0.25">
      <c r="E54" s="257"/>
      <c r="F54" s="101"/>
      <c r="G54" s="101" t="s">
        <v>516</v>
      </c>
      <c r="H54" s="213" t="s">
        <v>583</v>
      </c>
      <c r="I54" s="101"/>
    </row>
    <row r="55" spans="2:9" x14ac:dyDescent="0.25">
      <c r="B55" s="284"/>
      <c r="E55" s="257"/>
      <c r="F55" s="101"/>
      <c r="G55" s="101" t="s">
        <v>585</v>
      </c>
      <c r="H55" s="213" t="s">
        <v>584</v>
      </c>
      <c r="I55" s="101"/>
    </row>
    <row r="56" spans="2:9" x14ac:dyDescent="0.25">
      <c r="E56" s="257"/>
      <c r="F56" s="101"/>
      <c r="G56" s="101" t="s">
        <v>586</v>
      </c>
      <c r="H56" s="213" t="s">
        <v>508</v>
      </c>
      <c r="I56" s="101"/>
    </row>
    <row r="57" spans="2:9" x14ac:dyDescent="0.25">
      <c r="E57" s="257"/>
      <c r="F57" s="101"/>
      <c r="G57" s="101" t="s">
        <v>588</v>
      </c>
      <c r="H57" s="213" t="s">
        <v>587</v>
      </c>
      <c r="I57" s="101"/>
    </row>
    <row r="58" spans="2:9" x14ac:dyDescent="0.25">
      <c r="E58" s="257"/>
      <c r="F58" s="101"/>
      <c r="G58" s="101" t="s">
        <v>590</v>
      </c>
      <c r="H58" s="213" t="s">
        <v>589</v>
      </c>
      <c r="I58" s="101"/>
    </row>
    <row r="59" spans="2:9" x14ac:dyDescent="0.25">
      <c r="E59" s="257"/>
      <c r="F59" s="101"/>
      <c r="G59" s="101" t="s">
        <v>593</v>
      </c>
      <c r="H59" s="213" t="s">
        <v>591</v>
      </c>
      <c r="I59" s="101"/>
    </row>
    <row r="60" spans="2:9" x14ac:dyDescent="0.25">
      <c r="E60" s="257"/>
      <c r="F60" s="101"/>
      <c r="G60" s="101" t="s">
        <v>594</v>
      </c>
      <c r="H60" s="213" t="s">
        <v>592</v>
      </c>
      <c r="I60" s="101"/>
    </row>
    <row r="61" spans="2:9" x14ac:dyDescent="0.25">
      <c r="E61" s="257"/>
      <c r="F61" s="101"/>
      <c r="G61" s="101" t="s">
        <v>596</v>
      </c>
      <c r="H61" s="213" t="s">
        <v>448</v>
      </c>
      <c r="I61" s="101"/>
    </row>
    <row r="62" spans="2:9" x14ac:dyDescent="0.25">
      <c r="E62" s="257"/>
      <c r="F62" s="101"/>
      <c r="G62" s="101" t="s">
        <v>598</v>
      </c>
      <c r="H62" s="213" t="s">
        <v>595</v>
      </c>
      <c r="I62" s="101"/>
    </row>
    <row r="63" spans="2:9" x14ac:dyDescent="0.25">
      <c r="E63" s="257"/>
      <c r="F63" s="101"/>
      <c r="G63" s="101" t="s">
        <v>600</v>
      </c>
      <c r="H63" s="213" t="s">
        <v>597</v>
      </c>
      <c r="I63" s="101"/>
    </row>
    <row r="64" spans="2:9" x14ac:dyDescent="0.25">
      <c r="E64" s="257"/>
      <c r="F64" s="101"/>
      <c r="G64" s="101" t="s">
        <v>602</v>
      </c>
      <c r="H64" s="213" t="s">
        <v>599</v>
      </c>
      <c r="I64" s="101"/>
    </row>
    <row r="65" spans="5:9" x14ac:dyDescent="0.25">
      <c r="E65" s="257"/>
      <c r="F65" s="101"/>
      <c r="G65" s="101" t="s">
        <v>604</v>
      </c>
      <c r="H65" s="213" t="s">
        <v>601</v>
      </c>
      <c r="I65" s="101"/>
    </row>
    <row r="66" spans="5:9" x14ac:dyDescent="0.25">
      <c r="E66" s="257"/>
      <c r="F66" s="101"/>
      <c r="G66" s="101" t="s">
        <v>606</v>
      </c>
      <c r="H66" s="213" t="s">
        <v>603</v>
      </c>
      <c r="I66" s="101"/>
    </row>
    <row r="67" spans="5:9" x14ac:dyDescent="0.25">
      <c r="E67" s="257"/>
      <c r="F67" s="101"/>
      <c r="G67" s="101" t="s">
        <v>431</v>
      </c>
      <c r="H67" s="213" t="s">
        <v>605</v>
      </c>
      <c r="I67" s="101"/>
    </row>
    <row r="68" spans="5:9" x14ac:dyDescent="0.25">
      <c r="E68" s="257"/>
      <c r="F68" s="101"/>
      <c r="G68" s="101" t="s">
        <v>609</v>
      </c>
      <c r="H68" s="213" t="s">
        <v>607</v>
      </c>
      <c r="I68" s="101"/>
    </row>
    <row r="69" spans="5:9" x14ac:dyDescent="0.25">
      <c r="E69" s="257"/>
      <c r="F69" s="101"/>
      <c r="G69" s="101" t="s">
        <v>611</v>
      </c>
      <c r="H69" s="213" t="s">
        <v>608</v>
      </c>
      <c r="I69" s="101"/>
    </row>
    <row r="70" spans="5:9" x14ac:dyDescent="0.25">
      <c r="E70" s="257"/>
      <c r="F70" s="101"/>
      <c r="G70" s="101" t="s">
        <v>613</v>
      </c>
      <c r="H70" s="213" t="s">
        <v>610</v>
      </c>
      <c r="I70" s="101"/>
    </row>
    <row r="71" spans="5:9" x14ac:dyDescent="0.25">
      <c r="E71" s="257"/>
      <c r="F71" s="101"/>
      <c r="G71" s="101" t="s">
        <v>615</v>
      </c>
      <c r="H71" s="213" t="s">
        <v>612</v>
      </c>
      <c r="I71" s="101"/>
    </row>
    <row r="72" spans="5:9" x14ac:dyDescent="0.25">
      <c r="E72" s="257"/>
      <c r="F72" s="101"/>
      <c r="G72" s="101" t="s">
        <v>617</v>
      </c>
      <c r="H72" s="213" t="s">
        <v>614</v>
      </c>
      <c r="I72" s="101"/>
    </row>
    <row r="73" spans="5:9" x14ac:dyDescent="0.25">
      <c r="E73" s="257"/>
      <c r="F73" s="101"/>
      <c r="G73" s="101" t="s">
        <v>619</v>
      </c>
      <c r="H73" s="213" t="s">
        <v>616</v>
      </c>
      <c r="I73" s="101"/>
    </row>
    <row r="74" spans="5:9" x14ac:dyDescent="0.25">
      <c r="E74" s="257"/>
      <c r="F74" s="101"/>
      <c r="G74" s="101" t="s">
        <v>621</v>
      </c>
      <c r="H74" s="213" t="s">
        <v>618</v>
      </c>
      <c r="I74" s="101"/>
    </row>
    <row r="75" spans="5:9" x14ac:dyDescent="0.25">
      <c r="E75" s="257"/>
      <c r="F75" s="101"/>
      <c r="G75" s="101" t="s">
        <v>419</v>
      </c>
      <c r="H75" s="213" t="s">
        <v>620</v>
      </c>
      <c r="I75" s="101"/>
    </row>
    <row r="76" spans="5:9" x14ac:dyDescent="0.25">
      <c r="E76" s="257"/>
      <c r="F76" s="101"/>
      <c r="G76" s="101" t="s">
        <v>626</v>
      </c>
      <c r="H76" s="213" t="s">
        <v>622</v>
      </c>
      <c r="I76" s="101"/>
    </row>
    <row r="77" spans="5:9" x14ac:dyDescent="0.25">
      <c r="E77" s="257"/>
      <c r="F77" s="101"/>
      <c r="G77" s="101" t="s">
        <v>949</v>
      </c>
      <c r="H77" s="213" t="s">
        <v>623</v>
      </c>
      <c r="I77" s="101"/>
    </row>
    <row r="78" spans="5:9" x14ac:dyDescent="0.25">
      <c r="E78" s="257"/>
      <c r="F78" s="101"/>
      <c r="G78" s="101" t="s">
        <v>624</v>
      </c>
      <c r="H78" s="213" t="s">
        <v>625</v>
      </c>
      <c r="I78" s="101"/>
    </row>
    <row r="79" spans="5:9" x14ac:dyDescent="0.25">
      <c r="E79" s="257"/>
      <c r="F79" s="101"/>
      <c r="G79" s="101"/>
      <c r="H79" s="213" t="s">
        <v>627</v>
      </c>
      <c r="I79" s="101"/>
    </row>
    <row r="80" spans="5:9" x14ac:dyDescent="0.25">
      <c r="E80" s="257"/>
      <c r="F80" s="101"/>
      <c r="G80" s="101"/>
      <c r="H80" s="213" t="s">
        <v>629</v>
      </c>
      <c r="I80" s="101"/>
    </row>
    <row r="81" spans="5:9" x14ac:dyDescent="0.25">
      <c r="E81" s="257"/>
      <c r="F81" s="101"/>
      <c r="G81" s="101"/>
      <c r="H81" s="213" t="s">
        <v>630</v>
      </c>
      <c r="I81" s="101"/>
    </row>
    <row r="82" spans="5:9" x14ac:dyDescent="0.25">
      <c r="E82" s="257"/>
      <c r="F82" s="101"/>
      <c r="G82" s="101"/>
      <c r="H82" s="213" t="s">
        <v>631</v>
      </c>
      <c r="I82" s="101"/>
    </row>
    <row r="83" spans="5:9" x14ac:dyDescent="0.25">
      <c r="E83" s="257"/>
      <c r="F83" s="101"/>
      <c r="G83" s="101"/>
      <c r="H83" s="213" t="s">
        <v>632</v>
      </c>
      <c r="I83" s="101"/>
    </row>
    <row r="84" spans="5:9" x14ac:dyDescent="0.25">
      <c r="E84" s="257"/>
      <c r="F84" s="101"/>
      <c r="G84" s="101"/>
      <c r="H84" s="213" t="s">
        <v>536</v>
      </c>
      <c r="I84" s="101"/>
    </row>
    <row r="85" spans="5:9" x14ac:dyDescent="0.25">
      <c r="E85" s="257"/>
      <c r="F85" s="101"/>
      <c r="G85" s="101"/>
      <c r="H85" s="213" t="s">
        <v>633</v>
      </c>
      <c r="I85" s="101"/>
    </row>
    <row r="86" spans="5:9" x14ac:dyDescent="0.25">
      <c r="E86" s="257"/>
      <c r="F86" s="101"/>
      <c r="G86" s="101"/>
      <c r="H86" s="213" t="s">
        <v>634</v>
      </c>
      <c r="I86" s="101"/>
    </row>
    <row r="87" spans="5:9" x14ac:dyDescent="0.25">
      <c r="E87" s="257"/>
      <c r="F87" s="101"/>
      <c r="G87" s="101"/>
      <c r="H87" s="213" t="s">
        <v>635</v>
      </c>
      <c r="I87" s="101"/>
    </row>
    <row r="88" spans="5:9" x14ac:dyDescent="0.25">
      <c r="E88" s="257"/>
      <c r="F88" s="101"/>
      <c r="G88" s="101"/>
      <c r="H88" s="213" t="s">
        <v>636</v>
      </c>
      <c r="I88" s="101"/>
    </row>
    <row r="89" spans="5:9" x14ac:dyDescent="0.25">
      <c r="E89" s="257"/>
      <c r="F89" s="101"/>
      <c r="G89" s="101"/>
      <c r="H89" s="213" t="s">
        <v>452</v>
      </c>
      <c r="I89" s="101"/>
    </row>
    <row r="90" spans="5:9" x14ac:dyDescent="0.25">
      <c r="E90" s="257"/>
      <c r="F90" s="101"/>
      <c r="G90" s="101"/>
      <c r="H90" s="213" t="s">
        <v>637</v>
      </c>
      <c r="I90" s="101"/>
    </row>
    <row r="91" spans="5:9" x14ac:dyDescent="0.25">
      <c r="E91" s="257"/>
      <c r="F91" s="101"/>
      <c r="G91" s="101"/>
      <c r="H91" s="213" t="s">
        <v>638</v>
      </c>
      <c r="I91" s="101"/>
    </row>
    <row r="92" spans="5:9" x14ac:dyDescent="0.25">
      <c r="E92" s="257"/>
      <c r="F92" s="101"/>
      <c r="G92" s="101"/>
      <c r="H92" s="213" t="s">
        <v>639</v>
      </c>
      <c r="I92" s="101"/>
    </row>
    <row r="93" spans="5:9" x14ac:dyDescent="0.25">
      <c r="E93" s="257"/>
      <c r="F93" s="101"/>
      <c r="G93" s="101"/>
      <c r="H93" s="213" t="s">
        <v>546</v>
      </c>
      <c r="I93" s="101"/>
    </row>
    <row r="94" spans="5:9" x14ac:dyDescent="0.25">
      <c r="E94" s="257"/>
      <c r="F94" s="101"/>
      <c r="G94" s="101"/>
      <c r="H94" s="213" t="s">
        <v>640</v>
      </c>
      <c r="I94" s="101"/>
    </row>
    <row r="95" spans="5:9" x14ac:dyDescent="0.25">
      <c r="E95" s="257"/>
      <c r="F95" s="101"/>
      <c r="G95" s="101"/>
      <c r="H95" s="213" t="s">
        <v>641</v>
      </c>
      <c r="I95" s="101"/>
    </row>
    <row r="96" spans="5:9" x14ac:dyDescent="0.25">
      <c r="E96" s="257"/>
      <c r="F96" s="101"/>
      <c r="G96" s="101"/>
      <c r="H96" s="213" t="s">
        <v>642</v>
      </c>
      <c r="I96" s="101"/>
    </row>
    <row r="97" spans="5:9" x14ac:dyDescent="0.25">
      <c r="E97" s="257"/>
      <c r="F97" s="101"/>
      <c r="G97" s="101"/>
      <c r="H97" s="213" t="s">
        <v>643</v>
      </c>
      <c r="I97" s="101"/>
    </row>
    <row r="98" spans="5:9" x14ac:dyDescent="0.25">
      <c r="E98" s="257"/>
      <c r="F98" s="101"/>
      <c r="G98" s="101"/>
      <c r="H98" s="213" t="s">
        <v>644</v>
      </c>
      <c r="I98" s="101"/>
    </row>
    <row r="99" spans="5:9" x14ac:dyDescent="0.25">
      <c r="E99" s="257"/>
      <c r="F99" s="101"/>
      <c r="G99" s="101"/>
      <c r="H99" s="213" t="s">
        <v>645</v>
      </c>
      <c r="I99" s="101"/>
    </row>
    <row r="100" spans="5:9" x14ac:dyDescent="0.25">
      <c r="E100" s="257"/>
      <c r="F100" s="101"/>
      <c r="G100" s="101"/>
      <c r="H100" s="213" t="s">
        <v>646</v>
      </c>
      <c r="I100" s="101"/>
    </row>
    <row r="101" spans="5:9" x14ac:dyDescent="0.25">
      <c r="E101" s="257"/>
      <c r="F101" s="101"/>
      <c r="G101" s="101"/>
      <c r="H101" s="213" t="s">
        <v>554</v>
      </c>
      <c r="I101" s="101"/>
    </row>
    <row r="102" spans="5:9" x14ac:dyDescent="0.25">
      <c r="E102" s="257"/>
      <c r="F102" s="101"/>
      <c r="G102" s="101"/>
      <c r="H102" s="213" t="s">
        <v>647</v>
      </c>
      <c r="I102" s="101"/>
    </row>
    <row r="103" spans="5:9" x14ac:dyDescent="0.25">
      <c r="E103" s="257"/>
      <c r="F103" s="101"/>
      <c r="G103" s="101"/>
      <c r="H103" s="213" t="s">
        <v>648</v>
      </c>
      <c r="I103" s="101"/>
    </row>
    <row r="104" spans="5:9" x14ac:dyDescent="0.25">
      <c r="E104" s="257"/>
      <c r="F104" s="101"/>
      <c r="G104" s="101"/>
      <c r="H104" s="213" t="s">
        <v>649</v>
      </c>
      <c r="I104" s="101"/>
    </row>
    <row r="105" spans="5:9" x14ac:dyDescent="0.25">
      <c r="E105" s="257"/>
      <c r="F105" s="101"/>
      <c r="G105" s="101"/>
      <c r="H105" s="213" t="s">
        <v>650</v>
      </c>
      <c r="I105" s="101"/>
    </row>
    <row r="106" spans="5:9" x14ac:dyDescent="0.25">
      <c r="E106" s="257"/>
      <c r="F106" s="101"/>
      <c r="G106" s="101"/>
      <c r="H106" s="213" t="s">
        <v>651</v>
      </c>
      <c r="I106" s="101"/>
    </row>
    <row r="107" spans="5:9" x14ac:dyDescent="0.25">
      <c r="E107" s="257"/>
      <c r="F107" s="101"/>
      <c r="G107" s="101"/>
      <c r="H107" s="213" t="s">
        <v>652</v>
      </c>
      <c r="I107" s="101"/>
    </row>
    <row r="108" spans="5:9" x14ac:dyDescent="0.25">
      <c r="E108" s="257"/>
      <c r="F108" s="101"/>
      <c r="G108" s="101"/>
      <c r="H108" s="213" t="s">
        <v>653</v>
      </c>
      <c r="I108" s="101"/>
    </row>
    <row r="109" spans="5:9" x14ac:dyDescent="0.25">
      <c r="E109" s="257"/>
      <c r="F109" s="101"/>
      <c r="G109" s="101"/>
      <c r="H109" s="213" t="s">
        <v>654</v>
      </c>
      <c r="I109" s="101"/>
    </row>
    <row r="110" spans="5:9" x14ac:dyDescent="0.25">
      <c r="E110" s="257"/>
      <c r="F110" s="101"/>
      <c r="G110" s="101"/>
      <c r="H110" s="213" t="s">
        <v>655</v>
      </c>
      <c r="I110" s="101"/>
    </row>
    <row r="111" spans="5:9" x14ac:dyDescent="0.25">
      <c r="E111" s="257"/>
      <c r="F111" s="101"/>
      <c r="G111" s="101"/>
      <c r="H111" s="213" t="s">
        <v>656</v>
      </c>
      <c r="I111" s="101"/>
    </row>
    <row r="112" spans="5:9" x14ac:dyDescent="0.25">
      <c r="E112" s="257"/>
      <c r="F112" s="101"/>
      <c r="G112" s="101"/>
      <c r="H112" s="213" t="s">
        <v>657</v>
      </c>
      <c r="I112" s="101"/>
    </row>
    <row r="113" spans="5:9" x14ac:dyDescent="0.25">
      <c r="E113" s="257"/>
      <c r="F113" s="101"/>
      <c r="G113" s="101"/>
      <c r="H113" s="213" t="s">
        <v>658</v>
      </c>
      <c r="I113" s="101"/>
    </row>
    <row r="114" spans="5:9" x14ac:dyDescent="0.25">
      <c r="E114" s="257"/>
      <c r="F114" s="101"/>
      <c r="G114" s="101"/>
      <c r="H114" s="213" t="s">
        <v>659</v>
      </c>
      <c r="I114" s="101"/>
    </row>
    <row r="115" spans="5:9" x14ac:dyDescent="0.25">
      <c r="E115" s="257"/>
      <c r="F115" s="101"/>
      <c r="G115" s="101"/>
      <c r="H115" s="213" t="s">
        <v>660</v>
      </c>
      <c r="I115" s="101"/>
    </row>
    <row r="116" spans="5:9" x14ac:dyDescent="0.25">
      <c r="E116" s="257"/>
      <c r="F116" s="101"/>
      <c r="G116" s="101"/>
      <c r="H116" s="213" t="s">
        <v>661</v>
      </c>
      <c r="I116" s="101"/>
    </row>
    <row r="117" spans="5:9" x14ac:dyDescent="0.25">
      <c r="E117" s="257"/>
      <c r="F117" s="101"/>
      <c r="G117" s="101"/>
      <c r="H117" s="213" t="s">
        <v>662</v>
      </c>
      <c r="I117" s="101"/>
    </row>
    <row r="118" spans="5:9" x14ac:dyDescent="0.25">
      <c r="E118" s="257"/>
      <c r="F118" s="101"/>
      <c r="G118" s="101"/>
      <c r="H118" s="213" t="s">
        <v>663</v>
      </c>
      <c r="I118" s="101"/>
    </row>
    <row r="119" spans="5:9" x14ac:dyDescent="0.25">
      <c r="E119" s="257"/>
      <c r="F119" s="101"/>
      <c r="G119" s="101"/>
      <c r="H119" s="213" t="s">
        <v>664</v>
      </c>
      <c r="I119" s="101"/>
    </row>
    <row r="120" spans="5:9" x14ac:dyDescent="0.25">
      <c r="E120" s="257"/>
      <c r="F120" s="101"/>
      <c r="G120" s="101"/>
      <c r="H120" s="213" t="s">
        <v>665</v>
      </c>
      <c r="I120" s="101"/>
    </row>
    <row r="121" spans="5:9" x14ac:dyDescent="0.25">
      <c r="E121" s="257"/>
      <c r="F121" s="101"/>
      <c r="G121" s="101"/>
      <c r="H121" s="213" t="s">
        <v>666</v>
      </c>
      <c r="I121" s="101"/>
    </row>
    <row r="122" spans="5:9" x14ac:dyDescent="0.25">
      <c r="E122" s="257"/>
      <c r="F122" s="101"/>
      <c r="G122" s="101"/>
      <c r="H122" s="213" t="s">
        <v>667</v>
      </c>
      <c r="I122" s="101"/>
    </row>
    <row r="123" spans="5:9" x14ac:dyDescent="0.25">
      <c r="E123" s="257"/>
      <c r="F123" s="101"/>
      <c r="G123" s="101"/>
      <c r="H123" s="213" t="s">
        <v>668</v>
      </c>
      <c r="I123" s="101"/>
    </row>
    <row r="124" spans="5:9" x14ac:dyDescent="0.25">
      <c r="E124" s="257"/>
      <c r="F124" s="101"/>
      <c r="G124" s="101"/>
      <c r="H124" s="213" t="s">
        <v>669</v>
      </c>
      <c r="I124" s="101"/>
    </row>
    <row r="125" spans="5:9" x14ac:dyDescent="0.25">
      <c r="E125" s="257"/>
      <c r="F125" s="101"/>
      <c r="G125" s="101"/>
      <c r="H125" s="213" t="s">
        <v>670</v>
      </c>
      <c r="I125" s="101"/>
    </row>
    <row r="126" spans="5:9" x14ac:dyDescent="0.25">
      <c r="E126" s="257"/>
      <c r="F126" s="101"/>
      <c r="G126" s="101"/>
      <c r="H126" s="213" t="s">
        <v>671</v>
      </c>
      <c r="I126" s="101"/>
    </row>
    <row r="127" spans="5:9" x14ac:dyDescent="0.25">
      <c r="E127" s="257"/>
      <c r="F127" s="101"/>
      <c r="G127" s="101"/>
      <c r="H127" s="213" t="s">
        <v>672</v>
      </c>
      <c r="I127" s="101"/>
    </row>
    <row r="128" spans="5:9" x14ac:dyDescent="0.25">
      <c r="E128" s="257"/>
      <c r="F128" s="101"/>
      <c r="G128" s="101"/>
      <c r="H128" s="213" t="s">
        <v>673</v>
      </c>
      <c r="I128" s="101"/>
    </row>
    <row r="129" spans="5:9" x14ac:dyDescent="0.25">
      <c r="E129" s="257"/>
      <c r="F129" s="101"/>
      <c r="G129" s="101"/>
      <c r="H129" s="213" t="s">
        <v>674</v>
      </c>
      <c r="I129" s="101"/>
    </row>
    <row r="130" spans="5:9" x14ac:dyDescent="0.25">
      <c r="E130" s="257"/>
      <c r="F130" s="101"/>
      <c r="G130" s="101"/>
      <c r="H130" s="213" t="s">
        <v>675</v>
      </c>
      <c r="I130" s="101"/>
    </row>
    <row r="131" spans="5:9" x14ac:dyDescent="0.25">
      <c r="E131" s="257"/>
      <c r="F131" s="101"/>
      <c r="G131" s="101"/>
      <c r="H131" s="213" t="s">
        <v>570</v>
      </c>
      <c r="I131" s="101"/>
    </row>
    <row r="132" spans="5:9" x14ac:dyDescent="0.25">
      <c r="E132" s="257"/>
      <c r="F132" s="101"/>
      <c r="G132" s="101"/>
      <c r="H132" s="213" t="s">
        <v>676</v>
      </c>
      <c r="I132" s="101"/>
    </row>
    <row r="133" spans="5:9" x14ac:dyDescent="0.25">
      <c r="E133" s="257"/>
      <c r="F133" s="101"/>
      <c r="G133" s="101"/>
      <c r="H133" s="213" t="s">
        <v>677</v>
      </c>
      <c r="I133" s="101"/>
    </row>
    <row r="134" spans="5:9" x14ac:dyDescent="0.25">
      <c r="E134" s="257"/>
      <c r="F134" s="101"/>
      <c r="G134" s="101"/>
      <c r="H134" s="213" t="s">
        <v>678</v>
      </c>
      <c r="I134" s="101"/>
    </row>
    <row r="135" spans="5:9" x14ac:dyDescent="0.25">
      <c r="E135" s="257"/>
      <c r="F135" s="101"/>
      <c r="G135" s="101"/>
      <c r="H135" s="213" t="s">
        <v>679</v>
      </c>
      <c r="I135" s="101"/>
    </row>
    <row r="136" spans="5:9" x14ac:dyDescent="0.25">
      <c r="E136" s="257"/>
      <c r="F136" s="101"/>
      <c r="G136" s="101"/>
      <c r="H136" s="213" t="s">
        <v>680</v>
      </c>
      <c r="I136" s="101"/>
    </row>
    <row r="137" spans="5:9" x14ac:dyDescent="0.25">
      <c r="E137" s="257"/>
      <c r="F137" s="101"/>
      <c r="G137" s="101"/>
      <c r="H137" s="213" t="s">
        <v>420</v>
      </c>
      <c r="I137" s="101"/>
    </row>
    <row r="138" spans="5:9" x14ac:dyDescent="0.25">
      <c r="E138" s="257"/>
      <c r="F138" s="101"/>
      <c r="G138" s="101"/>
      <c r="H138" s="213" t="s">
        <v>681</v>
      </c>
      <c r="I138" s="101"/>
    </row>
    <row r="139" spans="5:9" x14ac:dyDescent="0.25">
      <c r="E139" s="257"/>
      <c r="F139" s="101"/>
      <c r="G139" s="101"/>
      <c r="H139" s="213" t="s">
        <v>682</v>
      </c>
      <c r="I139" s="101"/>
    </row>
    <row r="140" spans="5:9" x14ac:dyDescent="0.25">
      <c r="E140" s="257"/>
      <c r="F140" s="101"/>
      <c r="G140" s="101"/>
      <c r="H140" s="213" t="s">
        <v>683</v>
      </c>
      <c r="I140" s="101"/>
    </row>
    <row r="141" spans="5:9" x14ac:dyDescent="0.25">
      <c r="E141" s="257"/>
      <c r="F141" s="101"/>
      <c r="G141" s="101"/>
      <c r="H141" s="213" t="s">
        <v>684</v>
      </c>
      <c r="I141" s="101"/>
    </row>
    <row r="142" spans="5:9" x14ac:dyDescent="0.25">
      <c r="E142" s="257"/>
      <c r="F142" s="101"/>
      <c r="G142" s="101"/>
      <c r="H142" s="213" t="s">
        <v>685</v>
      </c>
      <c r="I142" s="101"/>
    </row>
    <row r="143" spans="5:9" x14ac:dyDescent="0.25">
      <c r="E143" s="257"/>
      <c r="F143" s="101"/>
      <c r="G143" s="101"/>
      <c r="H143" s="213" t="s">
        <v>686</v>
      </c>
      <c r="I143" s="101"/>
    </row>
    <row r="144" spans="5:9" x14ac:dyDescent="0.25">
      <c r="E144" s="257"/>
      <c r="F144" s="101"/>
      <c r="G144" s="101"/>
      <c r="H144" s="213" t="s">
        <v>687</v>
      </c>
      <c r="I144" s="101"/>
    </row>
    <row r="145" spans="5:9" x14ac:dyDescent="0.25">
      <c r="E145" s="257"/>
      <c r="F145" s="101"/>
      <c r="G145" s="101"/>
      <c r="H145" s="213" t="s">
        <v>688</v>
      </c>
      <c r="I145" s="101"/>
    </row>
    <row r="146" spans="5:9" x14ac:dyDescent="0.25">
      <c r="E146" s="257"/>
      <c r="F146" s="101"/>
      <c r="G146" s="101"/>
      <c r="H146" s="213" t="s">
        <v>689</v>
      </c>
      <c r="I146" s="101"/>
    </row>
    <row r="147" spans="5:9" x14ac:dyDescent="0.25">
      <c r="E147" s="257"/>
      <c r="F147" s="101"/>
      <c r="G147" s="101"/>
      <c r="H147" s="213" t="s">
        <v>690</v>
      </c>
      <c r="I147" s="101"/>
    </row>
    <row r="148" spans="5:9" x14ac:dyDescent="0.25">
      <c r="E148" s="257"/>
      <c r="F148" s="101"/>
      <c r="G148" s="101"/>
      <c r="H148" s="213" t="s">
        <v>691</v>
      </c>
      <c r="I148" s="101"/>
    </row>
    <row r="149" spans="5:9" x14ac:dyDescent="0.25">
      <c r="E149" s="257"/>
      <c r="F149" s="101"/>
      <c r="G149" s="101"/>
      <c r="H149" s="213" t="s">
        <v>692</v>
      </c>
      <c r="I149" s="101"/>
    </row>
    <row r="150" spans="5:9" x14ac:dyDescent="0.25">
      <c r="E150" s="257"/>
      <c r="F150" s="101"/>
      <c r="G150" s="101"/>
      <c r="H150" s="213" t="s">
        <v>693</v>
      </c>
      <c r="I150" s="101"/>
    </row>
    <row r="151" spans="5:9" x14ac:dyDescent="0.25">
      <c r="E151" s="257"/>
      <c r="F151" s="101"/>
      <c r="G151" s="101"/>
      <c r="H151" s="213" t="s">
        <v>694</v>
      </c>
      <c r="I151" s="101"/>
    </row>
    <row r="152" spans="5:9" x14ac:dyDescent="0.25">
      <c r="E152" s="257"/>
      <c r="F152" s="101"/>
      <c r="G152" s="101"/>
      <c r="H152" s="213" t="s">
        <v>695</v>
      </c>
      <c r="I152" s="101"/>
    </row>
    <row r="153" spans="5:9" x14ac:dyDescent="0.25">
      <c r="E153" s="257"/>
      <c r="F153" s="101"/>
      <c r="G153" s="101"/>
      <c r="H153" s="213" t="s">
        <v>696</v>
      </c>
      <c r="I153" s="101"/>
    </row>
    <row r="154" spans="5:9" x14ac:dyDescent="0.25">
      <c r="E154" s="257"/>
      <c r="F154" s="101"/>
      <c r="G154" s="101"/>
      <c r="H154" s="213" t="s">
        <v>697</v>
      </c>
      <c r="I154" s="101"/>
    </row>
    <row r="155" spans="5:9" x14ac:dyDescent="0.25">
      <c r="E155" s="257"/>
      <c r="F155" s="101"/>
      <c r="G155" s="101"/>
      <c r="H155" s="213" t="s">
        <v>698</v>
      </c>
      <c r="I155" s="101"/>
    </row>
    <row r="156" spans="5:9" x14ac:dyDescent="0.25">
      <c r="E156" s="257"/>
      <c r="F156" s="101"/>
      <c r="G156" s="101"/>
      <c r="H156" s="213" t="s">
        <v>699</v>
      </c>
      <c r="I156" s="101"/>
    </row>
    <row r="157" spans="5:9" x14ac:dyDescent="0.25">
      <c r="E157" s="257"/>
      <c r="F157" s="101"/>
      <c r="G157" s="101"/>
      <c r="H157" s="213" t="s">
        <v>700</v>
      </c>
      <c r="I157" s="101"/>
    </row>
    <row r="158" spans="5:9" x14ac:dyDescent="0.25">
      <c r="E158" s="257"/>
      <c r="F158" s="101"/>
      <c r="G158" s="101"/>
      <c r="H158" s="213" t="s">
        <v>701</v>
      </c>
      <c r="I158" s="101"/>
    </row>
    <row r="159" spans="5:9" x14ac:dyDescent="0.25">
      <c r="E159" s="257"/>
      <c r="F159" s="101"/>
      <c r="G159" s="101"/>
      <c r="H159" s="213" t="s">
        <v>702</v>
      </c>
      <c r="I159" s="101"/>
    </row>
    <row r="160" spans="5:9" x14ac:dyDescent="0.25">
      <c r="E160" s="257"/>
      <c r="F160" s="101"/>
      <c r="G160" s="101"/>
      <c r="H160" s="213" t="s">
        <v>703</v>
      </c>
      <c r="I160" s="101"/>
    </row>
    <row r="161" spans="5:9" x14ac:dyDescent="0.25">
      <c r="E161" s="257"/>
      <c r="F161" s="101"/>
      <c r="G161" s="101"/>
      <c r="H161" s="213" t="s">
        <v>704</v>
      </c>
      <c r="I161" s="101"/>
    </row>
    <row r="162" spans="5:9" x14ac:dyDescent="0.25">
      <c r="E162" s="257"/>
      <c r="F162" s="101"/>
      <c r="G162" s="101"/>
      <c r="H162" s="213" t="s">
        <v>705</v>
      </c>
      <c r="I162" s="101"/>
    </row>
    <row r="163" spans="5:9" x14ac:dyDescent="0.25">
      <c r="E163" s="257"/>
      <c r="F163" s="101"/>
      <c r="G163" s="101"/>
      <c r="H163" s="213" t="s">
        <v>578</v>
      </c>
      <c r="I163" s="101"/>
    </row>
    <row r="164" spans="5:9" x14ac:dyDescent="0.25">
      <c r="E164" s="257"/>
      <c r="F164" s="101"/>
      <c r="G164" s="101"/>
      <c r="H164" s="213" t="s">
        <v>706</v>
      </c>
      <c r="I164" s="101"/>
    </row>
    <row r="165" spans="5:9" x14ac:dyDescent="0.25">
      <c r="E165" s="257"/>
      <c r="F165" s="101"/>
      <c r="G165" s="101"/>
      <c r="H165" s="213" t="s">
        <v>707</v>
      </c>
      <c r="I165" s="101"/>
    </row>
    <row r="166" spans="5:9" x14ac:dyDescent="0.25">
      <c r="E166" s="257"/>
      <c r="F166" s="101"/>
      <c r="G166" s="101"/>
      <c r="H166" s="213" t="s">
        <v>580</v>
      </c>
      <c r="I166" s="101"/>
    </row>
    <row r="167" spans="5:9" x14ac:dyDescent="0.25">
      <c r="E167" s="257"/>
      <c r="F167" s="101"/>
      <c r="G167" s="101"/>
      <c r="H167" s="213" t="s">
        <v>708</v>
      </c>
      <c r="I167" s="101"/>
    </row>
    <row r="168" spans="5:9" x14ac:dyDescent="0.25">
      <c r="E168" s="257"/>
      <c r="F168" s="101"/>
      <c r="G168" s="101"/>
      <c r="H168" s="213" t="s">
        <v>709</v>
      </c>
      <c r="I168" s="101"/>
    </row>
    <row r="169" spans="5:9" x14ac:dyDescent="0.25">
      <c r="E169" s="257"/>
      <c r="F169" s="101"/>
      <c r="G169" s="101"/>
      <c r="H169" s="213" t="s">
        <v>710</v>
      </c>
      <c r="I169" s="101"/>
    </row>
    <row r="170" spans="5:9" x14ac:dyDescent="0.25">
      <c r="E170" s="257"/>
      <c r="F170" s="101"/>
      <c r="G170" s="101"/>
      <c r="H170" s="213" t="s">
        <v>711</v>
      </c>
      <c r="I170" s="101"/>
    </row>
    <row r="171" spans="5:9" x14ac:dyDescent="0.25">
      <c r="E171" s="257"/>
      <c r="F171" s="101"/>
      <c r="G171" s="101"/>
      <c r="H171" s="213" t="s">
        <v>712</v>
      </c>
      <c r="I171" s="101"/>
    </row>
    <row r="172" spans="5:9" x14ac:dyDescent="0.25">
      <c r="E172" s="257"/>
      <c r="F172" s="101"/>
      <c r="G172" s="101"/>
      <c r="H172" s="213" t="s">
        <v>713</v>
      </c>
      <c r="I172" s="101"/>
    </row>
    <row r="173" spans="5:9" x14ac:dyDescent="0.25">
      <c r="E173" s="257"/>
      <c r="F173" s="101"/>
      <c r="G173" s="101"/>
      <c r="H173" s="213" t="s">
        <v>714</v>
      </c>
      <c r="I173" s="101"/>
    </row>
    <row r="174" spans="5:9" x14ac:dyDescent="0.25">
      <c r="E174" s="257"/>
      <c r="F174" s="101"/>
      <c r="G174" s="101"/>
      <c r="H174" s="213" t="s">
        <v>715</v>
      </c>
      <c r="I174" s="101"/>
    </row>
    <row r="175" spans="5:9" x14ac:dyDescent="0.25">
      <c r="E175" s="257"/>
      <c r="F175" s="101"/>
      <c r="G175" s="101"/>
      <c r="H175" s="213" t="s">
        <v>582</v>
      </c>
      <c r="I175" s="101"/>
    </row>
    <row r="176" spans="5:9" x14ac:dyDescent="0.25">
      <c r="E176" s="257"/>
      <c r="F176" s="101"/>
      <c r="G176" s="101"/>
      <c r="H176" s="213" t="s">
        <v>716</v>
      </c>
      <c r="I176" s="101"/>
    </row>
    <row r="177" spans="5:9" x14ac:dyDescent="0.25">
      <c r="E177" s="257"/>
      <c r="F177" s="101"/>
      <c r="G177" s="101"/>
      <c r="H177" s="213" t="s">
        <v>507</v>
      </c>
      <c r="I177" s="101"/>
    </row>
    <row r="178" spans="5:9" x14ac:dyDescent="0.25">
      <c r="E178" s="257"/>
      <c r="F178" s="101"/>
      <c r="G178" s="101"/>
      <c r="H178" s="213" t="s">
        <v>717</v>
      </c>
      <c r="I178" s="101"/>
    </row>
    <row r="179" spans="5:9" x14ac:dyDescent="0.25">
      <c r="E179" s="257"/>
      <c r="F179" s="101"/>
      <c r="G179" s="101"/>
      <c r="H179" s="213" t="s">
        <v>718</v>
      </c>
      <c r="I179" s="101"/>
    </row>
    <row r="180" spans="5:9" x14ac:dyDescent="0.25">
      <c r="E180" s="257"/>
      <c r="F180" s="101"/>
      <c r="G180" s="101"/>
      <c r="H180" s="213" t="s">
        <v>719</v>
      </c>
      <c r="I180" s="101"/>
    </row>
    <row r="181" spans="5:9" x14ac:dyDescent="0.25">
      <c r="E181" s="257"/>
      <c r="F181" s="101"/>
      <c r="G181" s="101"/>
      <c r="H181" s="213" t="s">
        <v>720</v>
      </c>
      <c r="I181" s="101"/>
    </row>
    <row r="182" spans="5:9" x14ac:dyDescent="0.25">
      <c r="E182" s="257"/>
      <c r="F182" s="101"/>
      <c r="G182" s="101"/>
      <c r="H182" s="213" t="s">
        <v>721</v>
      </c>
      <c r="I182" s="101"/>
    </row>
    <row r="183" spans="5:9" x14ac:dyDescent="0.25">
      <c r="E183" s="257"/>
      <c r="F183" s="101"/>
      <c r="G183" s="101"/>
      <c r="H183" s="213" t="s">
        <v>722</v>
      </c>
      <c r="I183" s="101"/>
    </row>
    <row r="184" spans="5:9" x14ac:dyDescent="0.25">
      <c r="E184" s="257"/>
      <c r="F184" s="101"/>
      <c r="G184" s="101"/>
      <c r="H184" s="213" t="s">
        <v>723</v>
      </c>
      <c r="I184" s="101"/>
    </row>
    <row r="185" spans="5:9" x14ac:dyDescent="0.25">
      <c r="E185" s="257"/>
      <c r="F185" s="101"/>
      <c r="G185" s="101"/>
      <c r="H185" s="213" t="s">
        <v>724</v>
      </c>
      <c r="I185" s="101"/>
    </row>
    <row r="186" spans="5:9" x14ac:dyDescent="0.25">
      <c r="E186" s="257"/>
      <c r="F186" s="101"/>
      <c r="G186" s="101"/>
      <c r="H186" s="213" t="s">
        <v>725</v>
      </c>
      <c r="I186" s="101"/>
    </row>
    <row r="187" spans="5:9" x14ac:dyDescent="0.25">
      <c r="E187" s="257"/>
      <c r="F187" s="101"/>
      <c r="G187" s="101"/>
      <c r="H187" s="213" t="s">
        <v>726</v>
      </c>
      <c r="I187" s="101"/>
    </row>
    <row r="188" spans="5:9" x14ac:dyDescent="0.25">
      <c r="E188" s="257"/>
      <c r="F188" s="101"/>
      <c r="G188" s="101"/>
      <c r="H188" s="213" t="s">
        <v>727</v>
      </c>
      <c r="I188" s="101"/>
    </row>
    <row r="189" spans="5:9" x14ac:dyDescent="0.25">
      <c r="E189" s="257"/>
      <c r="F189" s="101"/>
      <c r="G189" s="101"/>
      <c r="H189" s="213" t="s">
        <v>728</v>
      </c>
      <c r="I189" s="101"/>
    </row>
    <row r="190" spans="5:9" x14ac:dyDescent="0.25">
      <c r="E190" s="257"/>
      <c r="F190" s="101"/>
      <c r="G190" s="101"/>
      <c r="H190" s="213" t="s">
        <v>729</v>
      </c>
      <c r="I190" s="101"/>
    </row>
    <row r="191" spans="5:9" x14ac:dyDescent="0.25">
      <c r="E191" s="257"/>
      <c r="F191" s="101"/>
      <c r="G191" s="101"/>
      <c r="H191" s="213" t="s">
        <v>730</v>
      </c>
      <c r="I191" s="101"/>
    </row>
    <row r="192" spans="5:9" x14ac:dyDescent="0.25">
      <c r="E192" s="257"/>
      <c r="F192" s="101"/>
      <c r="G192" s="101"/>
      <c r="H192" s="213" t="s">
        <v>492</v>
      </c>
      <c r="I192" s="101"/>
    </row>
    <row r="193" spans="5:9" x14ac:dyDescent="0.25">
      <c r="E193" s="257"/>
      <c r="F193" s="101"/>
      <c r="G193" s="101"/>
      <c r="H193" s="213" t="s">
        <v>731</v>
      </c>
      <c r="I193" s="101"/>
    </row>
    <row r="194" spans="5:9" x14ac:dyDescent="0.25">
      <c r="E194" s="257"/>
      <c r="F194" s="101"/>
      <c r="G194" s="101"/>
      <c r="H194" s="213" t="s">
        <v>732</v>
      </c>
      <c r="I194" s="101"/>
    </row>
    <row r="195" spans="5:9" x14ac:dyDescent="0.25">
      <c r="E195" s="257"/>
      <c r="F195" s="101"/>
      <c r="G195" s="101"/>
      <c r="H195" s="213" t="s">
        <v>733</v>
      </c>
      <c r="I195" s="101"/>
    </row>
    <row r="196" spans="5:9" x14ac:dyDescent="0.25">
      <c r="E196" s="257"/>
      <c r="F196" s="101"/>
      <c r="G196" s="101"/>
      <c r="H196" s="213" t="s">
        <v>590</v>
      </c>
      <c r="I196" s="101"/>
    </row>
    <row r="197" spans="5:9" x14ac:dyDescent="0.25">
      <c r="E197" s="257"/>
      <c r="F197" s="101"/>
      <c r="G197" s="101"/>
      <c r="H197" s="213" t="s">
        <v>734</v>
      </c>
      <c r="I197" s="101"/>
    </row>
    <row r="198" spans="5:9" x14ac:dyDescent="0.25">
      <c r="E198" s="257"/>
      <c r="F198" s="101"/>
      <c r="G198" s="101"/>
      <c r="H198" s="213" t="s">
        <v>735</v>
      </c>
      <c r="I198" s="101"/>
    </row>
    <row r="199" spans="5:9" x14ac:dyDescent="0.25">
      <c r="E199" s="257"/>
      <c r="F199" s="101"/>
      <c r="G199" s="101"/>
      <c r="H199" s="213" t="s">
        <v>736</v>
      </c>
      <c r="I199" s="101"/>
    </row>
    <row r="200" spans="5:9" x14ac:dyDescent="0.25">
      <c r="E200" s="257"/>
      <c r="F200" s="101"/>
      <c r="G200" s="101"/>
      <c r="H200" s="213" t="s">
        <v>737</v>
      </c>
      <c r="I200" s="101"/>
    </row>
    <row r="201" spans="5:9" x14ac:dyDescent="0.25">
      <c r="E201" s="257"/>
      <c r="F201" s="101"/>
      <c r="G201" s="101"/>
      <c r="H201" s="213" t="s">
        <v>738</v>
      </c>
      <c r="I201" s="101"/>
    </row>
    <row r="202" spans="5:9" x14ac:dyDescent="0.25">
      <c r="E202" s="257"/>
      <c r="F202" s="101"/>
      <c r="G202" s="101"/>
      <c r="H202" s="213" t="s">
        <v>739</v>
      </c>
      <c r="I202" s="101"/>
    </row>
    <row r="203" spans="5:9" x14ac:dyDescent="0.25">
      <c r="E203" s="257"/>
      <c r="F203" s="101"/>
      <c r="G203" s="101"/>
      <c r="H203" s="213" t="s">
        <v>740</v>
      </c>
      <c r="I203" s="101"/>
    </row>
    <row r="204" spans="5:9" x14ac:dyDescent="0.25">
      <c r="E204" s="257"/>
      <c r="F204" s="101"/>
      <c r="G204" s="101"/>
      <c r="H204" s="213" t="s">
        <v>741</v>
      </c>
      <c r="I204" s="101"/>
    </row>
    <row r="205" spans="5:9" x14ac:dyDescent="0.25">
      <c r="E205" s="257"/>
      <c r="F205" s="101"/>
      <c r="G205" s="101"/>
      <c r="H205" s="213" t="s">
        <v>742</v>
      </c>
      <c r="I205" s="101"/>
    </row>
    <row r="206" spans="5:9" x14ac:dyDescent="0.25">
      <c r="E206" s="257"/>
      <c r="F206" s="101"/>
      <c r="G206" s="101"/>
      <c r="H206" s="213" t="s">
        <v>743</v>
      </c>
      <c r="I206" s="101"/>
    </row>
    <row r="207" spans="5:9" x14ac:dyDescent="0.25">
      <c r="E207" s="257"/>
      <c r="F207" s="101"/>
      <c r="G207" s="101"/>
      <c r="H207" s="213" t="s">
        <v>744</v>
      </c>
      <c r="I207" s="101"/>
    </row>
    <row r="208" spans="5:9" x14ac:dyDescent="0.25">
      <c r="E208" s="257"/>
      <c r="F208" s="101"/>
      <c r="G208" s="101"/>
      <c r="H208" s="213" t="s">
        <v>745</v>
      </c>
      <c r="I208" s="101"/>
    </row>
    <row r="209" spans="5:9" x14ac:dyDescent="0.25">
      <c r="E209" s="257"/>
      <c r="F209" s="101"/>
      <c r="G209" s="101"/>
      <c r="H209" s="213" t="s">
        <v>746</v>
      </c>
      <c r="I209" s="101"/>
    </row>
    <row r="210" spans="5:9" x14ac:dyDescent="0.25">
      <c r="E210" s="257"/>
      <c r="F210" s="101"/>
      <c r="G210" s="101"/>
      <c r="H210" s="213" t="s">
        <v>747</v>
      </c>
      <c r="I210" s="101"/>
    </row>
    <row r="211" spans="5:9" x14ac:dyDescent="0.25">
      <c r="E211" s="257"/>
      <c r="F211" s="101"/>
      <c r="G211" s="101"/>
      <c r="H211" s="213" t="s">
        <v>748</v>
      </c>
      <c r="I211" s="101"/>
    </row>
    <row r="212" spans="5:9" x14ac:dyDescent="0.25">
      <c r="E212" s="257"/>
      <c r="F212" s="101"/>
      <c r="G212" s="101"/>
      <c r="H212" s="213" t="s">
        <v>749</v>
      </c>
      <c r="I212" s="101"/>
    </row>
    <row r="213" spans="5:9" x14ac:dyDescent="0.25">
      <c r="E213" s="257"/>
      <c r="F213" s="101"/>
      <c r="G213" s="101"/>
      <c r="H213" s="213" t="s">
        <v>750</v>
      </c>
      <c r="I213" s="101"/>
    </row>
    <row r="214" spans="5:9" x14ac:dyDescent="0.25">
      <c r="E214" s="257"/>
      <c r="F214" s="101"/>
      <c r="G214" s="101"/>
      <c r="H214" s="213" t="s">
        <v>751</v>
      </c>
      <c r="I214" s="101"/>
    </row>
    <row r="215" spans="5:9" x14ac:dyDescent="0.25">
      <c r="E215" s="257"/>
      <c r="F215" s="101"/>
      <c r="G215" s="101"/>
      <c r="H215" s="213" t="s">
        <v>593</v>
      </c>
      <c r="I215" s="101"/>
    </row>
    <row r="216" spans="5:9" x14ac:dyDescent="0.25">
      <c r="E216" s="257"/>
      <c r="F216" s="101"/>
      <c r="G216" s="101"/>
      <c r="H216" s="213" t="s">
        <v>752</v>
      </c>
      <c r="I216" s="101"/>
    </row>
    <row r="217" spans="5:9" x14ac:dyDescent="0.25">
      <c r="E217" s="257"/>
      <c r="F217" s="101"/>
      <c r="G217" s="101"/>
      <c r="H217" s="213" t="s">
        <v>753</v>
      </c>
      <c r="I217" s="101"/>
    </row>
    <row r="218" spans="5:9" x14ac:dyDescent="0.25">
      <c r="E218" s="257"/>
      <c r="F218" s="101"/>
      <c r="G218" s="101"/>
      <c r="H218" s="213" t="s">
        <v>754</v>
      </c>
      <c r="I218" s="101"/>
    </row>
    <row r="219" spans="5:9" x14ac:dyDescent="0.25">
      <c r="E219" s="257"/>
      <c r="F219" s="101"/>
      <c r="G219" s="101"/>
      <c r="H219" s="213" t="s">
        <v>755</v>
      </c>
      <c r="I219" s="101"/>
    </row>
    <row r="220" spans="5:9" x14ac:dyDescent="0.25">
      <c r="E220" s="257"/>
      <c r="F220" s="101"/>
      <c r="G220" s="101"/>
      <c r="H220" s="213" t="s">
        <v>756</v>
      </c>
      <c r="I220" s="101"/>
    </row>
    <row r="221" spans="5:9" x14ac:dyDescent="0.25">
      <c r="E221" s="257"/>
      <c r="F221" s="101"/>
      <c r="G221" s="101"/>
      <c r="H221" s="213" t="s">
        <v>757</v>
      </c>
      <c r="I221" s="101"/>
    </row>
    <row r="222" spans="5:9" x14ac:dyDescent="0.25">
      <c r="E222" s="257"/>
      <c r="F222" s="101"/>
      <c r="G222" s="101"/>
      <c r="H222" s="213" t="s">
        <v>758</v>
      </c>
      <c r="I222" s="101"/>
    </row>
    <row r="223" spans="5:9" x14ac:dyDescent="0.25">
      <c r="E223" s="257"/>
      <c r="F223" s="101"/>
      <c r="G223" s="101"/>
      <c r="H223" s="213" t="s">
        <v>759</v>
      </c>
      <c r="I223" s="101"/>
    </row>
    <row r="224" spans="5:9" x14ac:dyDescent="0.25">
      <c r="E224" s="257"/>
      <c r="F224" s="101"/>
      <c r="G224" s="101"/>
      <c r="H224" s="213" t="s">
        <v>760</v>
      </c>
      <c r="I224" s="101"/>
    </row>
    <row r="225" spans="5:9" x14ac:dyDescent="0.25">
      <c r="E225" s="257"/>
      <c r="F225" s="101"/>
      <c r="G225" s="101"/>
      <c r="H225" s="213" t="s">
        <v>761</v>
      </c>
      <c r="I225" s="101"/>
    </row>
    <row r="226" spans="5:9" x14ac:dyDescent="0.25">
      <c r="E226" s="257"/>
      <c r="F226" s="101"/>
      <c r="G226" s="101"/>
      <c r="H226" s="213" t="s">
        <v>762</v>
      </c>
      <c r="I226" s="101"/>
    </row>
    <row r="227" spans="5:9" x14ac:dyDescent="0.25">
      <c r="E227" s="257"/>
      <c r="F227" s="101"/>
      <c r="G227" s="101"/>
      <c r="H227" s="213" t="s">
        <v>763</v>
      </c>
      <c r="I227" s="101"/>
    </row>
    <row r="228" spans="5:9" x14ac:dyDescent="0.25">
      <c r="E228" s="257"/>
      <c r="F228" s="101"/>
      <c r="G228" s="101"/>
      <c r="H228" s="213" t="s">
        <v>764</v>
      </c>
      <c r="I228" s="101"/>
    </row>
    <row r="229" spans="5:9" x14ac:dyDescent="0.25">
      <c r="E229" s="257"/>
      <c r="F229" s="101"/>
      <c r="G229" s="101"/>
      <c r="H229" s="213" t="s">
        <v>765</v>
      </c>
      <c r="I229" s="101"/>
    </row>
    <row r="230" spans="5:9" x14ac:dyDescent="0.25">
      <c r="E230" s="257"/>
      <c r="F230" s="101"/>
      <c r="G230" s="101"/>
      <c r="H230" s="213" t="s">
        <v>766</v>
      </c>
      <c r="I230" s="101"/>
    </row>
    <row r="231" spans="5:9" x14ac:dyDescent="0.25">
      <c r="E231" s="257"/>
      <c r="F231" s="101"/>
      <c r="G231" s="101"/>
      <c r="H231" s="213" t="s">
        <v>767</v>
      </c>
      <c r="I231" s="101"/>
    </row>
    <row r="232" spans="5:9" x14ac:dyDescent="0.25">
      <c r="E232" s="257"/>
      <c r="F232" s="101"/>
      <c r="G232" s="101"/>
      <c r="H232" s="213" t="s">
        <v>768</v>
      </c>
      <c r="I232" s="101"/>
    </row>
    <row r="233" spans="5:9" x14ac:dyDescent="0.25">
      <c r="E233" s="257"/>
      <c r="F233" s="101"/>
      <c r="G233" s="101"/>
      <c r="H233" s="213" t="s">
        <v>769</v>
      </c>
      <c r="I233" s="101"/>
    </row>
    <row r="234" spans="5:9" x14ac:dyDescent="0.25">
      <c r="E234" s="257"/>
      <c r="F234" s="101"/>
      <c r="G234" s="101"/>
      <c r="H234" s="213" t="s">
        <v>770</v>
      </c>
      <c r="I234" s="101"/>
    </row>
    <row r="235" spans="5:9" x14ac:dyDescent="0.25">
      <c r="E235" s="257"/>
      <c r="F235" s="101"/>
      <c r="G235" s="101"/>
      <c r="H235" s="213" t="s">
        <v>771</v>
      </c>
      <c r="I235" s="101"/>
    </row>
    <row r="236" spans="5:9" x14ac:dyDescent="0.25">
      <c r="E236" s="257"/>
      <c r="F236" s="101"/>
      <c r="G236" s="101"/>
      <c r="H236" s="213" t="s">
        <v>772</v>
      </c>
      <c r="I236" s="101"/>
    </row>
    <row r="237" spans="5:9" x14ac:dyDescent="0.25">
      <c r="E237" s="257"/>
      <c r="F237" s="101"/>
      <c r="G237" s="101"/>
      <c r="H237" s="213" t="s">
        <v>773</v>
      </c>
      <c r="I237" s="101"/>
    </row>
    <row r="238" spans="5:9" x14ac:dyDescent="0.25">
      <c r="E238" s="257"/>
      <c r="F238" s="101"/>
      <c r="G238" s="101"/>
      <c r="H238" s="213" t="s">
        <v>774</v>
      </c>
      <c r="I238" s="101"/>
    </row>
    <row r="239" spans="5:9" x14ac:dyDescent="0.25">
      <c r="E239" s="257"/>
      <c r="F239" s="101"/>
      <c r="G239" s="101"/>
      <c r="H239" s="213" t="s">
        <v>598</v>
      </c>
      <c r="I239" s="101"/>
    </row>
    <row r="240" spans="5:9" x14ac:dyDescent="0.25">
      <c r="E240" s="257"/>
      <c r="F240" s="101"/>
      <c r="G240" s="101"/>
      <c r="H240" s="213" t="s">
        <v>775</v>
      </c>
      <c r="I240" s="101"/>
    </row>
    <row r="241" spans="5:9" x14ac:dyDescent="0.25">
      <c r="E241" s="257"/>
      <c r="F241" s="101"/>
      <c r="G241" s="101"/>
      <c r="H241" s="213" t="s">
        <v>776</v>
      </c>
      <c r="I241" s="101"/>
    </row>
    <row r="242" spans="5:9" x14ac:dyDescent="0.25">
      <c r="E242" s="257"/>
      <c r="F242" s="101"/>
      <c r="G242" s="101"/>
      <c r="H242" s="213" t="s">
        <v>777</v>
      </c>
      <c r="I242" s="101"/>
    </row>
    <row r="243" spans="5:9" x14ac:dyDescent="0.25">
      <c r="E243" s="257"/>
      <c r="F243" s="101"/>
      <c r="G243" s="101"/>
      <c r="H243" s="213" t="s">
        <v>778</v>
      </c>
      <c r="I243" s="101"/>
    </row>
    <row r="244" spans="5:9" x14ac:dyDescent="0.25">
      <c r="E244" s="257"/>
      <c r="F244" s="101"/>
      <c r="G244" s="101"/>
      <c r="H244" s="213" t="s">
        <v>779</v>
      </c>
      <c r="I244" s="101"/>
    </row>
    <row r="245" spans="5:9" x14ac:dyDescent="0.25">
      <c r="E245" s="257"/>
      <c r="F245" s="101"/>
      <c r="G245" s="101"/>
      <c r="H245" s="213" t="s">
        <v>780</v>
      </c>
      <c r="I245" s="101"/>
    </row>
    <row r="246" spans="5:9" x14ac:dyDescent="0.25">
      <c r="E246" s="257"/>
      <c r="F246" s="101"/>
      <c r="G246" s="101"/>
      <c r="H246" s="213" t="s">
        <v>781</v>
      </c>
      <c r="I246" s="101"/>
    </row>
    <row r="247" spans="5:9" x14ac:dyDescent="0.25">
      <c r="E247" s="257"/>
      <c r="F247" s="101"/>
      <c r="G247" s="101"/>
      <c r="H247" s="213" t="s">
        <v>782</v>
      </c>
      <c r="I247" s="101"/>
    </row>
    <row r="248" spans="5:9" x14ac:dyDescent="0.25">
      <c r="E248" s="257"/>
      <c r="F248" s="101"/>
      <c r="G248" s="101"/>
      <c r="H248" s="213" t="s">
        <v>783</v>
      </c>
      <c r="I248" s="101"/>
    </row>
    <row r="249" spans="5:9" x14ac:dyDescent="0.25">
      <c r="E249" s="257"/>
      <c r="F249" s="101"/>
      <c r="G249" s="101"/>
      <c r="H249" s="213" t="s">
        <v>784</v>
      </c>
      <c r="I249" s="101"/>
    </row>
    <row r="250" spans="5:9" x14ac:dyDescent="0.25">
      <c r="E250" s="257"/>
      <c r="F250" s="101"/>
      <c r="G250" s="101"/>
      <c r="H250" s="213" t="s">
        <v>785</v>
      </c>
      <c r="I250" s="101"/>
    </row>
    <row r="251" spans="5:9" x14ac:dyDescent="0.25">
      <c r="E251" s="257"/>
      <c r="F251" s="101"/>
      <c r="G251" s="101"/>
      <c r="H251" s="213" t="s">
        <v>786</v>
      </c>
      <c r="I251" s="101"/>
    </row>
    <row r="252" spans="5:9" x14ac:dyDescent="0.25">
      <c r="E252" s="257"/>
      <c r="F252" s="101"/>
      <c r="G252" s="101"/>
      <c r="H252" s="213" t="s">
        <v>787</v>
      </c>
      <c r="I252" s="101"/>
    </row>
    <row r="253" spans="5:9" x14ac:dyDescent="0.25">
      <c r="E253" s="257"/>
      <c r="F253" s="101"/>
      <c r="G253" s="101"/>
      <c r="H253" s="213" t="s">
        <v>788</v>
      </c>
      <c r="I253" s="101"/>
    </row>
    <row r="254" spans="5:9" x14ac:dyDescent="0.25">
      <c r="E254" s="257"/>
      <c r="F254" s="101"/>
      <c r="G254" s="101"/>
      <c r="H254" s="213" t="s">
        <v>789</v>
      </c>
      <c r="I254" s="101"/>
    </row>
    <row r="255" spans="5:9" x14ac:dyDescent="0.25">
      <c r="E255" s="257"/>
      <c r="F255" s="101"/>
      <c r="G255" s="101"/>
      <c r="H255" s="213" t="s">
        <v>790</v>
      </c>
      <c r="I255" s="101"/>
    </row>
    <row r="256" spans="5:9" x14ac:dyDescent="0.25">
      <c r="E256" s="257"/>
      <c r="F256" s="101"/>
      <c r="G256" s="101"/>
      <c r="H256" s="213" t="s">
        <v>791</v>
      </c>
      <c r="I256" s="101"/>
    </row>
    <row r="257" spans="5:9" x14ac:dyDescent="0.25">
      <c r="E257" s="257"/>
      <c r="F257" s="101"/>
      <c r="G257" s="101"/>
      <c r="H257" s="213" t="s">
        <v>792</v>
      </c>
      <c r="I257" s="101"/>
    </row>
    <row r="258" spans="5:9" x14ac:dyDescent="0.25">
      <c r="E258" s="257"/>
      <c r="F258" s="101"/>
      <c r="G258" s="101"/>
      <c r="H258" s="213" t="s">
        <v>793</v>
      </c>
      <c r="I258" s="101"/>
    </row>
    <row r="259" spans="5:9" x14ac:dyDescent="0.25">
      <c r="E259" s="257"/>
      <c r="F259" s="101"/>
      <c r="G259" s="101"/>
      <c r="H259" s="213" t="s">
        <v>794</v>
      </c>
      <c r="I259" s="101"/>
    </row>
    <row r="260" spans="5:9" x14ac:dyDescent="0.25">
      <c r="E260" s="257"/>
      <c r="F260" s="101"/>
      <c r="G260" s="101"/>
      <c r="H260" s="213" t="s">
        <v>795</v>
      </c>
      <c r="I260" s="101"/>
    </row>
    <row r="261" spans="5:9" x14ac:dyDescent="0.25">
      <c r="E261" s="257"/>
      <c r="F261" s="101"/>
      <c r="G261" s="101"/>
      <c r="H261" s="213" t="s">
        <v>796</v>
      </c>
      <c r="I261" s="101"/>
    </row>
    <row r="262" spans="5:9" x14ac:dyDescent="0.25">
      <c r="E262" s="257"/>
      <c r="F262" s="101"/>
      <c r="G262" s="101"/>
      <c r="H262" s="213" t="s">
        <v>797</v>
      </c>
      <c r="I262" s="101"/>
    </row>
    <row r="263" spans="5:9" x14ac:dyDescent="0.25">
      <c r="E263" s="257"/>
      <c r="F263" s="101"/>
      <c r="G263" s="101"/>
      <c r="H263" s="213" t="s">
        <v>798</v>
      </c>
      <c r="I263" s="101"/>
    </row>
    <row r="264" spans="5:9" x14ac:dyDescent="0.25">
      <c r="E264" s="257"/>
      <c r="F264" s="101"/>
      <c r="G264" s="101"/>
      <c r="H264" s="213" t="s">
        <v>799</v>
      </c>
      <c r="I264" s="101"/>
    </row>
    <row r="265" spans="5:9" x14ac:dyDescent="0.25">
      <c r="E265" s="257"/>
      <c r="F265" s="101"/>
      <c r="G265" s="101"/>
      <c r="H265" s="213" t="s">
        <v>800</v>
      </c>
      <c r="I265" s="101"/>
    </row>
    <row r="266" spans="5:9" x14ac:dyDescent="0.25">
      <c r="E266" s="257"/>
      <c r="F266" s="101"/>
      <c r="G266" s="101"/>
      <c r="H266" s="213" t="s">
        <v>801</v>
      </c>
      <c r="I266" s="101"/>
    </row>
    <row r="267" spans="5:9" x14ac:dyDescent="0.25">
      <c r="E267" s="257"/>
      <c r="F267" s="101"/>
      <c r="G267" s="101"/>
      <c r="H267" s="213" t="s">
        <v>802</v>
      </c>
      <c r="I267" s="101"/>
    </row>
    <row r="268" spans="5:9" x14ac:dyDescent="0.25">
      <c r="E268" s="257"/>
      <c r="F268" s="101"/>
      <c r="G268" s="101"/>
      <c r="H268" s="213" t="s">
        <v>803</v>
      </c>
      <c r="I268" s="101"/>
    </row>
    <row r="269" spans="5:9" x14ac:dyDescent="0.25">
      <c r="E269" s="257"/>
      <c r="F269" s="101"/>
      <c r="G269" s="101"/>
      <c r="H269" s="213" t="s">
        <v>804</v>
      </c>
      <c r="I269" s="101"/>
    </row>
    <row r="270" spans="5:9" x14ac:dyDescent="0.25">
      <c r="E270" s="257"/>
      <c r="F270" s="101"/>
      <c r="G270" s="101"/>
      <c r="H270" s="213" t="s">
        <v>805</v>
      </c>
      <c r="I270" s="101"/>
    </row>
    <row r="271" spans="5:9" x14ac:dyDescent="0.25">
      <c r="E271" s="257"/>
      <c r="F271" s="101"/>
      <c r="G271" s="101"/>
      <c r="H271" s="213" t="s">
        <v>806</v>
      </c>
      <c r="I271" s="101"/>
    </row>
    <row r="272" spans="5:9" x14ac:dyDescent="0.25">
      <c r="E272" s="257"/>
      <c r="F272" s="101"/>
      <c r="G272" s="101"/>
      <c r="H272" s="213" t="s">
        <v>807</v>
      </c>
      <c r="I272" s="101"/>
    </row>
    <row r="273" spans="5:9" x14ac:dyDescent="0.25">
      <c r="E273" s="257"/>
      <c r="F273" s="101"/>
      <c r="G273" s="101"/>
      <c r="H273" s="213" t="s">
        <v>808</v>
      </c>
      <c r="I273" s="101"/>
    </row>
    <row r="274" spans="5:9" x14ac:dyDescent="0.25">
      <c r="E274" s="257"/>
      <c r="F274" s="101"/>
      <c r="G274" s="101"/>
      <c r="H274" s="213" t="s">
        <v>809</v>
      </c>
      <c r="I274" s="101"/>
    </row>
    <row r="275" spans="5:9" x14ac:dyDescent="0.25">
      <c r="E275" s="257"/>
      <c r="F275" s="101"/>
      <c r="G275" s="101"/>
      <c r="H275" s="213" t="s">
        <v>810</v>
      </c>
      <c r="I275" s="101"/>
    </row>
    <row r="276" spans="5:9" x14ac:dyDescent="0.25">
      <c r="E276" s="257"/>
      <c r="F276" s="101"/>
      <c r="G276" s="101"/>
      <c r="H276" s="213" t="s">
        <v>600</v>
      </c>
      <c r="I276" s="101"/>
    </row>
    <row r="277" spans="5:9" x14ac:dyDescent="0.25">
      <c r="E277" s="257"/>
      <c r="F277" s="101"/>
      <c r="G277" s="101"/>
      <c r="H277" s="213" t="s">
        <v>811</v>
      </c>
      <c r="I277" s="101"/>
    </row>
    <row r="278" spans="5:9" x14ac:dyDescent="0.25">
      <c r="E278" s="257"/>
      <c r="F278" s="101"/>
      <c r="G278" s="101"/>
      <c r="H278" s="213" t="s">
        <v>812</v>
      </c>
      <c r="I278" s="101"/>
    </row>
    <row r="279" spans="5:9" x14ac:dyDescent="0.25">
      <c r="E279" s="257"/>
      <c r="F279" s="101"/>
      <c r="G279" s="101"/>
      <c r="H279" s="213" t="s">
        <v>813</v>
      </c>
      <c r="I279" s="101"/>
    </row>
    <row r="280" spans="5:9" x14ac:dyDescent="0.25">
      <c r="E280" s="257"/>
      <c r="F280" s="101"/>
      <c r="G280" s="101"/>
      <c r="H280" s="213" t="s">
        <v>814</v>
      </c>
      <c r="I280" s="101"/>
    </row>
    <row r="281" spans="5:9" x14ac:dyDescent="0.25">
      <c r="E281" s="257"/>
      <c r="F281" s="101"/>
      <c r="G281" s="101"/>
      <c r="H281" s="213" t="s">
        <v>815</v>
      </c>
      <c r="I281" s="101"/>
    </row>
    <row r="282" spans="5:9" x14ac:dyDescent="0.25">
      <c r="E282" s="257"/>
      <c r="F282" s="101"/>
      <c r="G282" s="101"/>
      <c r="H282" s="213" t="s">
        <v>816</v>
      </c>
      <c r="I282" s="101"/>
    </row>
    <row r="283" spans="5:9" x14ac:dyDescent="0.25">
      <c r="E283" s="257"/>
      <c r="F283" s="101"/>
      <c r="G283" s="101"/>
      <c r="H283" s="213" t="s">
        <v>817</v>
      </c>
      <c r="I283" s="101"/>
    </row>
    <row r="284" spans="5:9" x14ac:dyDescent="0.25">
      <c r="E284" s="257"/>
      <c r="F284" s="101"/>
      <c r="G284" s="101"/>
      <c r="H284" s="213" t="s">
        <v>818</v>
      </c>
      <c r="I284" s="101"/>
    </row>
    <row r="285" spans="5:9" x14ac:dyDescent="0.25">
      <c r="E285" s="257"/>
      <c r="F285" s="101"/>
      <c r="G285" s="101"/>
      <c r="H285" s="213" t="s">
        <v>819</v>
      </c>
      <c r="I285" s="101"/>
    </row>
    <row r="286" spans="5:9" x14ac:dyDescent="0.25">
      <c r="E286" s="257"/>
      <c r="F286" s="101"/>
      <c r="G286" s="101"/>
      <c r="H286" s="213" t="s">
        <v>820</v>
      </c>
      <c r="I286" s="101"/>
    </row>
    <row r="287" spans="5:9" x14ac:dyDescent="0.25">
      <c r="E287" s="257"/>
      <c r="F287" s="101"/>
      <c r="G287" s="101"/>
      <c r="H287" s="213" t="s">
        <v>821</v>
      </c>
      <c r="I287" s="101"/>
    </row>
    <row r="288" spans="5:9" x14ac:dyDescent="0.25">
      <c r="E288" s="257"/>
      <c r="F288" s="101"/>
      <c r="G288" s="101"/>
      <c r="H288" s="213" t="s">
        <v>822</v>
      </c>
      <c r="I288" s="101"/>
    </row>
    <row r="289" spans="5:9" x14ac:dyDescent="0.25">
      <c r="E289" s="257"/>
      <c r="F289" s="101"/>
      <c r="G289" s="101"/>
      <c r="H289" s="213" t="s">
        <v>823</v>
      </c>
      <c r="I289" s="101"/>
    </row>
    <row r="290" spans="5:9" x14ac:dyDescent="0.25">
      <c r="E290" s="257"/>
      <c r="F290" s="101"/>
      <c r="G290" s="101"/>
      <c r="H290" s="213" t="s">
        <v>824</v>
      </c>
      <c r="I290" s="101"/>
    </row>
    <row r="291" spans="5:9" x14ac:dyDescent="0.25">
      <c r="E291" s="257"/>
      <c r="F291" s="101"/>
      <c r="G291" s="101"/>
      <c r="H291" s="213" t="s">
        <v>825</v>
      </c>
      <c r="I291" s="101"/>
    </row>
    <row r="292" spans="5:9" x14ac:dyDescent="0.25">
      <c r="E292" s="257"/>
      <c r="F292" s="101"/>
      <c r="G292" s="101"/>
      <c r="H292" s="213" t="s">
        <v>826</v>
      </c>
      <c r="I292" s="101"/>
    </row>
    <row r="293" spans="5:9" x14ac:dyDescent="0.25">
      <c r="E293" s="257"/>
      <c r="F293" s="101"/>
      <c r="G293" s="101"/>
      <c r="H293" s="213" t="s">
        <v>827</v>
      </c>
      <c r="I293" s="101"/>
    </row>
    <row r="294" spans="5:9" x14ac:dyDescent="0.25">
      <c r="E294" s="257"/>
      <c r="F294" s="101"/>
      <c r="G294" s="101"/>
      <c r="H294" s="213" t="s">
        <v>828</v>
      </c>
      <c r="I294" s="101"/>
    </row>
    <row r="295" spans="5:9" x14ac:dyDescent="0.25">
      <c r="E295" s="257"/>
      <c r="F295" s="101"/>
      <c r="G295" s="101"/>
      <c r="H295" s="213" t="s">
        <v>829</v>
      </c>
      <c r="I295" s="101"/>
    </row>
    <row r="296" spans="5:9" x14ac:dyDescent="0.25">
      <c r="E296" s="257"/>
      <c r="F296" s="101"/>
      <c r="G296" s="101"/>
      <c r="H296" s="213" t="s">
        <v>830</v>
      </c>
      <c r="I296" s="101"/>
    </row>
    <row r="297" spans="5:9" x14ac:dyDescent="0.25">
      <c r="E297" s="257"/>
      <c r="F297" s="101"/>
      <c r="G297" s="101"/>
      <c r="H297" s="213" t="s">
        <v>831</v>
      </c>
      <c r="I297" s="101"/>
    </row>
    <row r="298" spans="5:9" x14ac:dyDescent="0.25">
      <c r="E298" s="257"/>
      <c r="F298" s="101"/>
      <c r="G298" s="101"/>
      <c r="H298" s="213" t="s">
        <v>832</v>
      </c>
      <c r="I298" s="101"/>
    </row>
    <row r="299" spans="5:9" x14ac:dyDescent="0.25">
      <c r="E299" s="257"/>
      <c r="F299" s="101"/>
      <c r="G299" s="101"/>
      <c r="H299" s="213" t="s">
        <v>833</v>
      </c>
      <c r="I299" s="101"/>
    </row>
    <row r="300" spans="5:9" x14ac:dyDescent="0.25">
      <c r="E300" s="257"/>
      <c r="F300" s="101"/>
      <c r="G300" s="101"/>
      <c r="H300" s="213" t="s">
        <v>834</v>
      </c>
      <c r="I300" s="101"/>
    </row>
    <row r="301" spans="5:9" x14ac:dyDescent="0.25">
      <c r="E301" s="257"/>
      <c r="F301" s="101"/>
      <c r="G301" s="101"/>
      <c r="H301" s="213" t="s">
        <v>835</v>
      </c>
      <c r="I301" s="101"/>
    </row>
    <row r="302" spans="5:9" x14ac:dyDescent="0.25">
      <c r="E302" s="257"/>
      <c r="F302" s="101"/>
      <c r="G302" s="101"/>
      <c r="H302" s="213" t="s">
        <v>836</v>
      </c>
      <c r="I302" s="101"/>
    </row>
    <row r="303" spans="5:9" x14ac:dyDescent="0.25">
      <c r="E303" s="257"/>
      <c r="F303" s="101"/>
      <c r="G303" s="101"/>
      <c r="H303" s="213" t="s">
        <v>604</v>
      </c>
      <c r="I303" s="101"/>
    </row>
    <row r="304" spans="5:9" x14ac:dyDescent="0.25">
      <c r="E304" s="257"/>
      <c r="F304" s="101"/>
      <c r="G304" s="101"/>
      <c r="H304" s="213" t="s">
        <v>432</v>
      </c>
      <c r="I304" s="101"/>
    </row>
    <row r="305" spans="5:9" x14ac:dyDescent="0.25">
      <c r="E305" s="257"/>
      <c r="F305" s="101"/>
      <c r="G305" s="101"/>
      <c r="H305" s="213" t="s">
        <v>837</v>
      </c>
      <c r="I305" s="101"/>
    </row>
    <row r="306" spans="5:9" x14ac:dyDescent="0.25">
      <c r="E306" s="257"/>
      <c r="F306" s="101"/>
      <c r="G306" s="101"/>
      <c r="H306" s="213" t="s">
        <v>838</v>
      </c>
      <c r="I306" s="101"/>
    </row>
    <row r="307" spans="5:9" x14ac:dyDescent="0.25">
      <c r="E307" s="257"/>
      <c r="F307" s="101"/>
      <c r="G307" s="101"/>
      <c r="H307" s="213" t="s">
        <v>839</v>
      </c>
      <c r="I307" s="101"/>
    </row>
    <row r="308" spans="5:9" x14ac:dyDescent="0.25">
      <c r="E308" s="257"/>
      <c r="F308" s="101"/>
      <c r="G308" s="101"/>
      <c r="H308" s="213" t="s">
        <v>840</v>
      </c>
      <c r="I308" s="101"/>
    </row>
    <row r="309" spans="5:9" x14ac:dyDescent="0.25">
      <c r="E309" s="257"/>
      <c r="F309" s="101"/>
      <c r="G309" s="101"/>
      <c r="H309" s="213" t="s">
        <v>841</v>
      </c>
      <c r="I309" s="101"/>
    </row>
    <row r="310" spans="5:9" x14ac:dyDescent="0.25">
      <c r="E310" s="257"/>
      <c r="F310" s="101"/>
      <c r="G310" s="101"/>
      <c r="H310" s="213" t="s">
        <v>842</v>
      </c>
      <c r="I310" s="101"/>
    </row>
    <row r="311" spans="5:9" x14ac:dyDescent="0.25">
      <c r="E311" s="257"/>
      <c r="F311" s="101"/>
      <c r="G311" s="101"/>
      <c r="H311" s="213" t="s">
        <v>843</v>
      </c>
      <c r="I311" s="101"/>
    </row>
    <row r="312" spans="5:9" x14ac:dyDescent="0.25">
      <c r="E312" s="257"/>
      <c r="F312" s="101"/>
      <c r="G312" s="101"/>
      <c r="H312" s="213" t="s">
        <v>844</v>
      </c>
      <c r="I312" s="101"/>
    </row>
    <row r="313" spans="5:9" x14ac:dyDescent="0.25">
      <c r="E313" s="257"/>
      <c r="F313" s="101"/>
      <c r="G313" s="101"/>
      <c r="H313" s="213" t="s">
        <v>845</v>
      </c>
      <c r="I313" s="101"/>
    </row>
    <row r="314" spans="5:9" x14ac:dyDescent="0.25">
      <c r="E314" s="257"/>
      <c r="F314" s="101"/>
      <c r="G314" s="101"/>
      <c r="H314" s="213" t="s">
        <v>846</v>
      </c>
      <c r="I314" s="101"/>
    </row>
    <row r="315" spans="5:9" x14ac:dyDescent="0.25">
      <c r="E315" s="257"/>
      <c r="F315" s="101"/>
      <c r="G315" s="101"/>
      <c r="H315" s="213" t="s">
        <v>847</v>
      </c>
      <c r="I315" s="101"/>
    </row>
    <row r="316" spans="5:9" x14ac:dyDescent="0.25">
      <c r="E316" s="257"/>
      <c r="F316" s="101"/>
      <c r="G316" s="101"/>
      <c r="H316" s="213" t="s">
        <v>848</v>
      </c>
      <c r="I316" s="101"/>
    </row>
    <row r="317" spans="5:9" x14ac:dyDescent="0.25">
      <c r="E317" s="257"/>
      <c r="F317" s="101"/>
      <c r="G317" s="101"/>
      <c r="H317" s="213" t="s">
        <v>849</v>
      </c>
      <c r="I317" s="101"/>
    </row>
    <row r="318" spans="5:9" x14ac:dyDescent="0.25">
      <c r="E318" s="257"/>
      <c r="F318" s="101"/>
      <c r="G318" s="101"/>
      <c r="H318" s="213" t="s">
        <v>850</v>
      </c>
      <c r="I318" s="101"/>
    </row>
    <row r="319" spans="5:9" x14ac:dyDescent="0.25">
      <c r="E319" s="257"/>
      <c r="F319" s="101"/>
      <c r="G319" s="101"/>
      <c r="H319" s="213" t="s">
        <v>851</v>
      </c>
      <c r="I319" s="101"/>
    </row>
    <row r="320" spans="5:9" x14ac:dyDescent="0.25">
      <c r="E320" s="257"/>
      <c r="F320" s="101"/>
      <c r="G320" s="101"/>
      <c r="H320" s="213" t="s">
        <v>852</v>
      </c>
      <c r="I320" s="101"/>
    </row>
    <row r="321" spans="5:9" x14ac:dyDescent="0.25">
      <c r="E321" s="257"/>
      <c r="F321" s="101"/>
      <c r="G321" s="101"/>
      <c r="H321" s="213" t="s">
        <v>853</v>
      </c>
      <c r="I321" s="101"/>
    </row>
    <row r="322" spans="5:9" x14ac:dyDescent="0.25">
      <c r="E322" s="257"/>
      <c r="F322" s="101"/>
      <c r="G322" s="101"/>
      <c r="H322" s="213" t="s">
        <v>854</v>
      </c>
      <c r="I322" s="101"/>
    </row>
    <row r="323" spans="5:9" x14ac:dyDescent="0.25">
      <c r="E323" s="257"/>
      <c r="F323" s="101"/>
      <c r="G323" s="101"/>
      <c r="H323" s="213" t="s">
        <v>855</v>
      </c>
      <c r="I323" s="101"/>
    </row>
    <row r="324" spans="5:9" x14ac:dyDescent="0.25">
      <c r="E324" s="257"/>
      <c r="F324" s="101"/>
      <c r="G324" s="101"/>
      <c r="H324" s="213" t="s">
        <v>856</v>
      </c>
      <c r="I324" s="101"/>
    </row>
    <row r="325" spans="5:9" x14ac:dyDescent="0.25">
      <c r="E325" s="257"/>
      <c r="F325" s="101"/>
      <c r="G325" s="101"/>
      <c r="H325" s="213" t="s">
        <v>857</v>
      </c>
      <c r="I325" s="101"/>
    </row>
    <row r="326" spans="5:9" x14ac:dyDescent="0.25">
      <c r="E326" s="257"/>
      <c r="F326" s="101"/>
      <c r="G326" s="101"/>
      <c r="H326" s="213" t="s">
        <v>858</v>
      </c>
      <c r="I326" s="101"/>
    </row>
    <row r="327" spans="5:9" x14ac:dyDescent="0.25">
      <c r="E327" s="257"/>
      <c r="F327" s="101"/>
      <c r="G327" s="101"/>
      <c r="H327" s="213" t="s">
        <v>859</v>
      </c>
      <c r="I327" s="101"/>
    </row>
    <row r="328" spans="5:9" x14ac:dyDescent="0.25">
      <c r="E328" s="257"/>
      <c r="F328" s="101"/>
      <c r="G328" s="101"/>
      <c r="H328" s="213" t="s">
        <v>860</v>
      </c>
      <c r="I328" s="101"/>
    </row>
    <row r="329" spans="5:9" x14ac:dyDescent="0.25">
      <c r="E329" s="257"/>
      <c r="F329" s="101"/>
      <c r="G329" s="101"/>
      <c r="H329" s="213" t="s">
        <v>861</v>
      </c>
      <c r="I329" s="101"/>
    </row>
    <row r="330" spans="5:9" x14ac:dyDescent="0.25">
      <c r="E330" s="257"/>
      <c r="F330" s="101"/>
      <c r="G330" s="101"/>
      <c r="H330" s="213" t="s">
        <v>862</v>
      </c>
      <c r="I330" s="101"/>
    </row>
    <row r="331" spans="5:9" x14ac:dyDescent="0.25">
      <c r="E331" s="257"/>
      <c r="F331" s="101"/>
      <c r="G331" s="101"/>
      <c r="H331" s="213" t="s">
        <v>431</v>
      </c>
      <c r="I331" s="101"/>
    </row>
    <row r="332" spans="5:9" x14ac:dyDescent="0.25">
      <c r="E332" s="257"/>
      <c r="F332" s="101"/>
      <c r="G332" s="101"/>
      <c r="H332" s="213" t="s">
        <v>863</v>
      </c>
      <c r="I332" s="101"/>
    </row>
    <row r="333" spans="5:9" x14ac:dyDescent="0.25">
      <c r="E333" s="257"/>
      <c r="F333" s="101"/>
      <c r="G333" s="101"/>
      <c r="H333" s="213" t="s">
        <v>864</v>
      </c>
      <c r="I333" s="101"/>
    </row>
    <row r="334" spans="5:9" x14ac:dyDescent="0.25">
      <c r="E334" s="257"/>
      <c r="F334" s="101"/>
      <c r="G334" s="101"/>
      <c r="H334" s="213" t="s">
        <v>609</v>
      </c>
      <c r="I334" s="101"/>
    </row>
    <row r="335" spans="5:9" x14ac:dyDescent="0.25">
      <c r="E335" s="257"/>
      <c r="F335" s="101"/>
      <c r="G335" s="101"/>
      <c r="H335" s="213" t="s">
        <v>611</v>
      </c>
      <c r="I335" s="101"/>
    </row>
    <row r="336" spans="5:9" x14ac:dyDescent="0.25">
      <c r="E336" s="257"/>
      <c r="F336" s="101"/>
      <c r="G336" s="101"/>
      <c r="H336" s="213" t="s">
        <v>865</v>
      </c>
      <c r="I336" s="101"/>
    </row>
    <row r="337" spans="5:9" x14ac:dyDescent="0.25">
      <c r="E337" s="257"/>
      <c r="F337" s="101"/>
      <c r="G337" s="101"/>
      <c r="H337" s="213" t="s">
        <v>866</v>
      </c>
      <c r="I337" s="101"/>
    </row>
    <row r="338" spans="5:9" x14ac:dyDescent="0.25">
      <c r="E338" s="257"/>
      <c r="F338" s="101"/>
      <c r="G338" s="101"/>
      <c r="H338" s="213" t="s">
        <v>867</v>
      </c>
      <c r="I338" s="101"/>
    </row>
    <row r="339" spans="5:9" x14ac:dyDescent="0.25">
      <c r="E339" s="257"/>
      <c r="F339" s="101"/>
      <c r="G339" s="101"/>
      <c r="H339" s="213" t="s">
        <v>868</v>
      </c>
      <c r="I339" s="101"/>
    </row>
    <row r="340" spans="5:9" x14ac:dyDescent="0.25">
      <c r="E340" s="257"/>
      <c r="F340" s="101"/>
      <c r="G340" s="101"/>
      <c r="H340" s="213" t="s">
        <v>869</v>
      </c>
      <c r="I340" s="101"/>
    </row>
    <row r="341" spans="5:9" x14ac:dyDescent="0.25">
      <c r="E341" s="257"/>
      <c r="F341" s="101"/>
      <c r="G341" s="101"/>
      <c r="H341" s="213" t="s">
        <v>870</v>
      </c>
      <c r="I341" s="101"/>
    </row>
    <row r="342" spans="5:9" x14ac:dyDescent="0.25">
      <c r="E342" s="257"/>
      <c r="F342" s="101"/>
      <c r="G342" s="101"/>
      <c r="H342" s="213" t="s">
        <v>871</v>
      </c>
      <c r="I342" s="101"/>
    </row>
    <row r="343" spans="5:9" x14ac:dyDescent="0.25">
      <c r="E343" s="257"/>
      <c r="F343" s="101"/>
      <c r="G343" s="101"/>
      <c r="H343" s="213" t="s">
        <v>872</v>
      </c>
      <c r="I343" s="101"/>
    </row>
    <row r="344" spans="5:9" x14ac:dyDescent="0.25">
      <c r="E344" s="257"/>
      <c r="F344" s="101"/>
      <c r="G344" s="101"/>
      <c r="H344" s="213" t="s">
        <v>873</v>
      </c>
      <c r="I344" s="101"/>
    </row>
    <row r="345" spans="5:9" x14ac:dyDescent="0.25">
      <c r="E345" s="257"/>
      <c r="F345" s="101"/>
      <c r="G345" s="101"/>
      <c r="H345" s="213" t="s">
        <v>617</v>
      </c>
      <c r="I345" s="101"/>
    </row>
    <row r="346" spans="5:9" x14ac:dyDescent="0.25">
      <c r="E346" s="257"/>
      <c r="F346" s="101"/>
      <c r="G346" s="101"/>
      <c r="H346" s="213" t="s">
        <v>874</v>
      </c>
      <c r="I346" s="101"/>
    </row>
    <row r="347" spans="5:9" x14ac:dyDescent="0.25">
      <c r="E347" s="257"/>
      <c r="F347" s="101"/>
      <c r="G347" s="101"/>
      <c r="H347" s="213" t="s">
        <v>875</v>
      </c>
      <c r="I347" s="101"/>
    </row>
    <row r="348" spans="5:9" x14ac:dyDescent="0.25">
      <c r="E348" s="257"/>
      <c r="F348" s="101"/>
      <c r="G348" s="101"/>
      <c r="H348" s="213" t="s">
        <v>876</v>
      </c>
      <c r="I348" s="101"/>
    </row>
    <row r="349" spans="5:9" x14ac:dyDescent="0.25">
      <c r="E349" s="257"/>
      <c r="F349" s="101"/>
      <c r="G349" s="101"/>
      <c r="H349" s="213" t="s">
        <v>877</v>
      </c>
      <c r="I349" s="101"/>
    </row>
    <row r="350" spans="5:9" x14ac:dyDescent="0.25">
      <c r="E350" s="257"/>
      <c r="F350" s="101"/>
      <c r="G350" s="101"/>
      <c r="H350" s="213" t="s">
        <v>878</v>
      </c>
      <c r="I350" s="101"/>
    </row>
    <row r="351" spans="5:9" x14ac:dyDescent="0.25">
      <c r="E351" s="257"/>
      <c r="F351" s="101"/>
      <c r="G351" s="101"/>
      <c r="H351" s="213" t="s">
        <v>879</v>
      </c>
      <c r="I351" s="101"/>
    </row>
    <row r="352" spans="5:9" x14ac:dyDescent="0.25">
      <c r="E352" s="257"/>
      <c r="F352" s="101"/>
      <c r="G352" s="101"/>
      <c r="H352" s="213" t="s">
        <v>880</v>
      </c>
      <c r="I352" s="101"/>
    </row>
    <row r="353" spans="5:9" x14ac:dyDescent="0.25">
      <c r="E353" s="257"/>
      <c r="F353" s="101"/>
      <c r="G353" s="101"/>
      <c r="H353" s="213" t="s">
        <v>621</v>
      </c>
      <c r="I353" s="101"/>
    </row>
    <row r="354" spans="5:9" x14ac:dyDescent="0.25">
      <c r="E354" s="257"/>
      <c r="F354" s="101"/>
      <c r="G354" s="101"/>
      <c r="H354" s="213" t="s">
        <v>881</v>
      </c>
      <c r="I354" s="101"/>
    </row>
    <row r="355" spans="5:9" x14ac:dyDescent="0.25">
      <c r="E355" s="257"/>
      <c r="F355" s="101"/>
      <c r="G355" s="101"/>
      <c r="H355" s="213" t="s">
        <v>419</v>
      </c>
      <c r="I355" s="101"/>
    </row>
    <row r="356" spans="5:9" x14ac:dyDescent="0.25">
      <c r="E356" s="257"/>
      <c r="F356" s="101"/>
      <c r="G356" s="101"/>
      <c r="H356" s="213" t="s">
        <v>882</v>
      </c>
      <c r="I356" s="101"/>
    </row>
    <row r="357" spans="5:9" x14ac:dyDescent="0.25">
      <c r="E357" s="257"/>
      <c r="F357" s="101"/>
      <c r="G357" s="101"/>
      <c r="H357" s="213" t="s">
        <v>883</v>
      </c>
      <c r="I357" s="101"/>
    </row>
    <row r="358" spans="5:9" x14ac:dyDescent="0.25">
      <c r="E358" s="257"/>
      <c r="F358" s="101"/>
      <c r="G358" s="101"/>
      <c r="H358" s="213" t="s">
        <v>884</v>
      </c>
      <c r="I358" s="101"/>
    </row>
    <row r="359" spans="5:9" x14ac:dyDescent="0.25">
      <c r="E359" s="257"/>
      <c r="F359" s="101"/>
      <c r="G359" s="101"/>
      <c r="H359" s="213" t="s">
        <v>885</v>
      </c>
      <c r="I359" s="101"/>
    </row>
    <row r="360" spans="5:9" x14ac:dyDescent="0.25">
      <c r="E360" s="257"/>
      <c r="F360" s="101"/>
      <c r="G360" s="101"/>
      <c r="H360" s="213" t="s">
        <v>886</v>
      </c>
      <c r="I360" s="101"/>
    </row>
    <row r="361" spans="5:9" x14ac:dyDescent="0.25">
      <c r="E361" s="257"/>
      <c r="F361" s="101"/>
      <c r="G361" s="101"/>
      <c r="H361" s="213" t="s">
        <v>887</v>
      </c>
      <c r="I361" s="101"/>
    </row>
    <row r="362" spans="5:9" x14ac:dyDescent="0.25">
      <c r="E362" s="257"/>
      <c r="F362" s="101"/>
      <c r="G362" s="101"/>
      <c r="H362" s="213" t="s">
        <v>888</v>
      </c>
      <c r="I362" s="101"/>
    </row>
    <row r="363" spans="5:9" x14ac:dyDescent="0.25">
      <c r="E363" s="257"/>
      <c r="F363" s="101"/>
      <c r="G363" s="101"/>
      <c r="H363" s="213" t="s">
        <v>443</v>
      </c>
      <c r="I363" s="101"/>
    </row>
    <row r="364" spans="5:9" x14ac:dyDescent="0.25">
      <c r="E364" s="257"/>
      <c r="F364" s="101"/>
      <c r="G364" s="101"/>
      <c r="H364" s="213" t="s">
        <v>889</v>
      </c>
      <c r="I364" s="101"/>
    </row>
    <row r="365" spans="5:9" x14ac:dyDescent="0.25">
      <c r="E365" s="257"/>
      <c r="F365" s="101"/>
      <c r="G365" s="101"/>
      <c r="H365" s="213" t="s">
        <v>890</v>
      </c>
      <c r="I365" s="101"/>
    </row>
    <row r="366" spans="5:9" x14ac:dyDescent="0.25">
      <c r="E366" s="257"/>
      <c r="F366" s="101"/>
      <c r="G366" s="101"/>
      <c r="H366" s="213" t="s">
        <v>891</v>
      </c>
      <c r="I366" s="101"/>
    </row>
    <row r="367" spans="5:9" x14ac:dyDescent="0.25">
      <c r="E367" s="257"/>
      <c r="F367" s="101"/>
      <c r="G367" s="101"/>
      <c r="H367" s="213" t="s">
        <v>892</v>
      </c>
      <c r="I367" s="101"/>
    </row>
    <row r="368" spans="5:9" x14ac:dyDescent="0.25">
      <c r="E368" s="257"/>
      <c r="F368" s="101"/>
      <c r="G368" s="101"/>
      <c r="H368" s="213" t="s">
        <v>893</v>
      </c>
      <c r="I368" s="101"/>
    </row>
    <row r="369" spans="5:8" x14ac:dyDescent="0.25">
      <c r="E369" s="257"/>
      <c r="F369" s="257"/>
      <c r="G369" s="257"/>
      <c r="H369" s="257"/>
    </row>
  </sheetData>
  <mergeCells count="13">
    <mergeCell ref="B2:N2"/>
    <mergeCell ref="L3:N3"/>
    <mergeCell ref="B1:N1"/>
    <mergeCell ref="B3:B4"/>
    <mergeCell ref="C3:C4"/>
    <mergeCell ref="E3:E4"/>
    <mergeCell ref="F3:F4"/>
    <mergeCell ref="G3:G4"/>
    <mergeCell ref="H3:H4"/>
    <mergeCell ref="I3:I4"/>
    <mergeCell ref="J3:J4"/>
    <mergeCell ref="K3:K4"/>
    <mergeCell ref="D3:D4"/>
  </mergeCells>
  <dataValidations count="7">
    <dataValidation type="list" allowBlank="1" showInputMessage="1" showErrorMessage="1" sqref="H5:H15" xr:uid="{00000000-0002-0000-0700-000000000000}">
      <formula1>$H$23:$H$368</formula1>
    </dataValidation>
    <dataValidation type="list" allowBlank="1" showInputMessage="1" showErrorMessage="1" sqref="G5:G15" xr:uid="{00000000-0002-0000-0700-000001000000}">
      <formula1>$G$23:$G$78</formula1>
    </dataValidation>
    <dataValidation type="list" allowBlank="1" showInputMessage="1" showErrorMessage="1" sqref="F5:F15" xr:uid="{00000000-0002-0000-0700-000002000000}">
      <formula1>$F$23:$F$38</formula1>
    </dataValidation>
    <dataValidation type="list" allowBlank="1" showInputMessage="1" showErrorMessage="1" sqref="I5:I15" xr:uid="{00000000-0002-0000-0700-000003000000}">
      <formula1>$B$24:$B$29</formula1>
    </dataValidation>
    <dataValidation type="list" allowBlank="1" showInputMessage="1" showErrorMessage="1" sqref="J5:J15" xr:uid="{00000000-0002-0000-0700-000004000000}">
      <formula1>$C$24:$C$29</formula1>
    </dataValidation>
    <dataValidation type="list" allowBlank="1" showInputMessage="1" showErrorMessage="1" sqref="J16:J20" xr:uid="{00000000-0002-0000-0700-000005000000}">
      <formula1>#REF!</formula1>
    </dataValidation>
    <dataValidation type="list" allowBlank="1" showInputMessage="1" showErrorMessage="1" sqref="I16:I20" xr:uid="{00000000-0002-0000-0700-000006000000}">
      <formula1>$B$24:$B$27</formula1>
    </dataValidation>
  </dataValidation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4D1231-0752-4125-AAA4-59BB70B293D6}">
  <sheetPr>
    <pageSetUpPr fitToPage="1"/>
  </sheetPr>
  <dimension ref="B1:O43"/>
  <sheetViews>
    <sheetView showGridLines="0" topLeftCell="A10" zoomScale="90" zoomScaleNormal="90" workbookViewId="0">
      <selection activeCell="D4" sqref="D4"/>
    </sheetView>
  </sheetViews>
  <sheetFormatPr baseColWidth="10" defaultColWidth="11.42578125" defaultRowHeight="15" x14ac:dyDescent="0.25"/>
  <cols>
    <col min="1" max="1" width="2.42578125" customWidth="1"/>
    <col min="2" max="2" width="55" customWidth="1"/>
    <col min="3" max="3" width="35.42578125" customWidth="1"/>
    <col min="4" max="4" width="20.28515625" style="100" customWidth="1"/>
    <col min="5" max="5" width="24.140625" style="100" customWidth="1"/>
    <col min="6" max="6" width="26.28515625" style="99" customWidth="1"/>
    <col min="7" max="7" width="62.5703125" style="270" customWidth="1"/>
    <col min="8" max="8" width="33.28515625" customWidth="1"/>
  </cols>
  <sheetData>
    <row r="1" spans="2:15" s="86" customFormat="1" ht="23.65" customHeight="1" x14ac:dyDescent="0.25">
      <c r="B1" s="582" t="s">
        <v>950</v>
      </c>
      <c r="C1" s="583"/>
      <c r="D1" s="583"/>
      <c r="E1" s="583"/>
      <c r="F1" s="583"/>
      <c r="G1" s="583"/>
      <c r="H1" s="583"/>
      <c r="I1" s="583"/>
      <c r="J1" s="583"/>
      <c r="K1" s="583"/>
      <c r="L1" s="583"/>
      <c r="M1" s="583"/>
      <c r="N1" s="583"/>
      <c r="O1" s="583"/>
    </row>
    <row r="2" spans="2:15" s="86" customFormat="1" ht="27.6" customHeight="1" x14ac:dyDescent="0.25">
      <c r="B2" s="584" t="s">
        <v>951</v>
      </c>
      <c r="C2" s="584"/>
      <c r="D2" s="584"/>
      <c r="E2" s="584"/>
      <c r="F2" s="584"/>
      <c r="G2" s="584"/>
      <c r="H2" s="584"/>
      <c r="I2" s="584"/>
      <c r="J2" s="584"/>
      <c r="K2" s="584"/>
      <c r="L2" s="584"/>
      <c r="M2" s="584"/>
      <c r="N2" s="584"/>
      <c r="O2" s="584"/>
    </row>
    <row r="3" spans="2:15" ht="32.25" customHeight="1" x14ac:dyDescent="0.25">
      <c r="B3" s="546" t="s">
        <v>952</v>
      </c>
      <c r="C3" s="546"/>
      <c r="D3" s="546"/>
      <c r="E3" s="546"/>
      <c r="F3" s="546"/>
      <c r="G3" s="546"/>
      <c r="H3" s="546"/>
      <c r="I3" s="106"/>
    </row>
    <row r="4" spans="2:15" x14ac:dyDescent="0.25">
      <c r="B4" s="546" t="s">
        <v>953</v>
      </c>
      <c r="C4" s="546"/>
      <c r="D4" s="114">
        <v>45550</v>
      </c>
      <c r="E4" s="114"/>
      <c r="F4" s="112"/>
      <c r="G4" s="266"/>
      <c r="H4" s="111"/>
      <c r="I4" s="106"/>
      <c r="J4" s="106"/>
    </row>
    <row r="5" spans="2:15" x14ac:dyDescent="0.25">
      <c r="B5" s="546" t="s">
        <v>954</v>
      </c>
      <c r="C5" s="546"/>
      <c r="D5" s="113">
        <f>((COUNTIFS(F8:F37,"PUBLICADO EN PLAZO"))+COUNTIF(F8:F37,"PUBLICADO FUERA DE PLAZO"))/29</f>
        <v>0.82758620689655171</v>
      </c>
      <c r="E5" s="113"/>
      <c r="F5" s="112"/>
      <c r="G5" s="266"/>
      <c r="H5" s="111"/>
      <c r="I5" s="106"/>
      <c r="J5" s="106"/>
    </row>
    <row r="6" spans="2:15" x14ac:dyDescent="0.25">
      <c r="B6" s="110"/>
      <c r="C6" s="110"/>
      <c r="D6" s="109"/>
      <c r="E6" s="109"/>
      <c r="F6" s="108"/>
      <c r="G6" s="267"/>
      <c r="H6" s="107"/>
      <c r="I6" s="106"/>
      <c r="J6" s="106"/>
      <c r="K6" s="106"/>
      <c r="L6" s="106"/>
    </row>
    <row r="7" spans="2:15" ht="69" customHeight="1" x14ac:dyDescent="0.25">
      <c r="B7" s="585" t="s">
        <v>955</v>
      </c>
      <c r="C7" s="586"/>
      <c r="D7" s="194" t="s">
        <v>956</v>
      </c>
      <c r="E7" s="194" t="s">
        <v>957</v>
      </c>
      <c r="F7" s="194" t="s">
        <v>958</v>
      </c>
      <c r="G7" s="194" t="s">
        <v>959</v>
      </c>
      <c r="H7" s="195" t="s">
        <v>960</v>
      </c>
    </row>
    <row r="8" spans="2:15" ht="45" customHeight="1" x14ac:dyDescent="0.25">
      <c r="B8" s="587" t="s">
        <v>961</v>
      </c>
      <c r="C8" s="588"/>
      <c r="D8" s="196">
        <v>45397</v>
      </c>
      <c r="E8" s="192">
        <v>45397</v>
      </c>
      <c r="F8" s="192" t="s">
        <v>962</v>
      </c>
      <c r="G8" s="268" t="s">
        <v>963</v>
      </c>
      <c r="H8" s="193"/>
    </row>
    <row r="9" spans="2:15" ht="43.5" customHeight="1" x14ac:dyDescent="0.25">
      <c r="B9" s="572" t="s">
        <v>964</v>
      </c>
      <c r="C9" s="573"/>
      <c r="D9" s="197">
        <v>45397</v>
      </c>
      <c r="E9" s="192">
        <v>45397</v>
      </c>
      <c r="F9" s="192" t="s">
        <v>962</v>
      </c>
      <c r="G9" s="293" t="s">
        <v>965</v>
      </c>
      <c r="H9" s="191"/>
    </row>
    <row r="10" spans="2:15" ht="108" customHeight="1" x14ac:dyDescent="0.25">
      <c r="B10" s="572" t="s">
        <v>966</v>
      </c>
      <c r="C10" s="573"/>
      <c r="D10" s="197">
        <v>45397</v>
      </c>
      <c r="E10" s="104">
        <v>45443</v>
      </c>
      <c r="F10" s="104" t="s">
        <v>967</v>
      </c>
      <c r="G10" s="268" t="s">
        <v>968</v>
      </c>
      <c r="H10" s="191"/>
    </row>
    <row r="11" spans="2:15" ht="46.5" customHeight="1" x14ac:dyDescent="0.25">
      <c r="B11" s="572" t="s">
        <v>969</v>
      </c>
      <c r="C11" s="573"/>
      <c r="D11" s="197">
        <v>45397</v>
      </c>
      <c r="E11" s="192">
        <v>45397</v>
      </c>
      <c r="F11" s="192" t="s">
        <v>962</v>
      </c>
      <c r="G11" s="293" t="s">
        <v>970</v>
      </c>
      <c r="H11" s="191"/>
    </row>
    <row r="12" spans="2:15" ht="52.5" customHeight="1" x14ac:dyDescent="0.25">
      <c r="B12" s="572" t="s">
        <v>971</v>
      </c>
      <c r="C12" s="573"/>
      <c r="D12" s="197">
        <v>45397</v>
      </c>
      <c r="E12" s="192">
        <v>45397</v>
      </c>
      <c r="F12" s="192" t="s">
        <v>962</v>
      </c>
      <c r="G12" s="293" t="s">
        <v>972</v>
      </c>
      <c r="H12" s="191"/>
    </row>
    <row r="13" spans="2:15" ht="63" customHeight="1" x14ac:dyDescent="0.25">
      <c r="B13" s="572" t="s">
        <v>973</v>
      </c>
      <c r="C13" s="573"/>
      <c r="D13" s="197">
        <v>45397</v>
      </c>
      <c r="E13" s="192">
        <v>45397</v>
      </c>
      <c r="F13" s="192" t="s">
        <v>962</v>
      </c>
      <c r="G13" s="293" t="s">
        <v>974</v>
      </c>
      <c r="H13" s="191"/>
    </row>
    <row r="14" spans="2:15" ht="57.4" customHeight="1" x14ac:dyDescent="0.25">
      <c r="B14" s="572" t="s">
        <v>975</v>
      </c>
      <c r="C14" s="573"/>
      <c r="D14" s="197">
        <v>45397</v>
      </c>
      <c r="E14" s="192">
        <v>45397</v>
      </c>
      <c r="F14" s="192" t="s">
        <v>962</v>
      </c>
      <c r="G14" s="294" t="s">
        <v>976</v>
      </c>
      <c r="H14" s="191"/>
    </row>
    <row r="15" spans="2:15" ht="107.65" customHeight="1" x14ac:dyDescent="0.25">
      <c r="B15" s="572" t="s">
        <v>977</v>
      </c>
      <c r="C15" s="573"/>
      <c r="D15" s="197">
        <v>45397</v>
      </c>
      <c r="E15" s="192">
        <v>45434</v>
      </c>
      <c r="F15" s="104" t="s">
        <v>967</v>
      </c>
      <c r="G15" s="268" t="s">
        <v>978</v>
      </c>
      <c r="H15" s="191"/>
    </row>
    <row r="16" spans="2:15" ht="35.1" customHeight="1" x14ac:dyDescent="0.25">
      <c r="B16" s="574" t="s">
        <v>979</v>
      </c>
      <c r="C16" s="181" t="s">
        <v>980</v>
      </c>
      <c r="D16" s="197">
        <v>45460</v>
      </c>
      <c r="E16" s="104">
        <v>45460</v>
      </c>
      <c r="F16" s="104" t="s">
        <v>962</v>
      </c>
      <c r="G16" s="268" t="s">
        <v>963</v>
      </c>
      <c r="H16" s="191"/>
    </row>
    <row r="17" spans="2:8" ht="35.1" customHeight="1" x14ac:dyDescent="0.25">
      <c r="B17" s="575"/>
      <c r="C17" s="185" t="s">
        <v>981</v>
      </c>
      <c r="D17" s="197">
        <v>45460</v>
      </c>
      <c r="E17" s="104">
        <v>45460</v>
      </c>
      <c r="F17" s="104" t="s">
        <v>962</v>
      </c>
      <c r="G17" s="268" t="s">
        <v>963</v>
      </c>
      <c r="H17" s="191"/>
    </row>
    <row r="18" spans="2:8" ht="35.1" customHeight="1" x14ac:dyDescent="0.25">
      <c r="B18" s="575"/>
      <c r="C18" s="185" t="s">
        <v>982</v>
      </c>
      <c r="D18" s="197">
        <v>45460</v>
      </c>
      <c r="E18" s="104">
        <v>45460</v>
      </c>
      <c r="F18" s="104" t="s">
        <v>962</v>
      </c>
      <c r="G18" s="268" t="s">
        <v>963</v>
      </c>
      <c r="H18" s="191"/>
    </row>
    <row r="19" spans="2:8" ht="35.1" customHeight="1" x14ac:dyDescent="0.25">
      <c r="B19" s="575"/>
      <c r="C19" s="185" t="s">
        <v>983</v>
      </c>
      <c r="D19" s="197">
        <v>45460</v>
      </c>
      <c r="E19" s="104">
        <v>45460</v>
      </c>
      <c r="F19" s="104" t="s">
        <v>962</v>
      </c>
      <c r="G19" s="268" t="s">
        <v>963</v>
      </c>
      <c r="H19" s="191"/>
    </row>
    <row r="20" spans="2:8" ht="35.1" customHeight="1" x14ac:dyDescent="0.25">
      <c r="B20" s="576"/>
      <c r="C20" s="185" t="s">
        <v>984</v>
      </c>
      <c r="D20" s="197">
        <v>45460</v>
      </c>
      <c r="E20" s="104">
        <v>45460</v>
      </c>
      <c r="F20" s="104" t="s">
        <v>962</v>
      </c>
      <c r="G20" s="268" t="s">
        <v>963</v>
      </c>
      <c r="H20" s="191"/>
    </row>
    <row r="21" spans="2:8" ht="46.5" customHeight="1" x14ac:dyDescent="0.25">
      <c r="B21" s="577" t="s">
        <v>985</v>
      </c>
      <c r="C21" s="185" t="s">
        <v>986</v>
      </c>
      <c r="D21" s="197">
        <v>45337</v>
      </c>
      <c r="E21" s="104">
        <v>45350</v>
      </c>
      <c r="F21" s="104" t="s">
        <v>967</v>
      </c>
      <c r="G21" s="293" t="s">
        <v>987</v>
      </c>
      <c r="H21" s="261"/>
    </row>
    <row r="22" spans="2:8" ht="46.5" customHeight="1" x14ac:dyDescent="0.25">
      <c r="B22" s="577"/>
      <c r="C22" s="185" t="s">
        <v>988</v>
      </c>
      <c r="D22" s="197">
        <v>45366</v>
      </c>
      <c r="E22" s="104">
        <v>45366</v>
      </c>
      <c r="F22" s="104" t="s">
        <v>962</v>
      </c>
      <c r="G22" s="293" t="s">
        <v>989</v>
      </c>
      <c r="H22" s="261"/>
    </row>
    <row r="23" spans="2:8" ht="46.5" customHeight="1" x14ac:dyDescent="0.25">
      <c r="B23" s="577"/>
      <c r="C23" s="185" t="s">
        <v>990</v>
      </c>
      <c r="D23" s="197">
        <v>45397</v>
      </c>
      <c r="E23" s="104">
        <v>45397</v>
      </c>
      <c r="F23" s="104" t="s">
        <v>962</v>
      </c>
      <c r="G23" s="293" t="s">
        <v>991</v>
      </c>
      <c r="H23" s="261"/>
    </row>
    <row r="24" spans="2:8" ht="46.5" customHeight="1" x14ac:dyDescent="0.25">
      <c r="B24" s="577"/>
      <c r="C24" s="185" t="s">
        <v>992</v>
      </c>
      <c r="D24" s="197">
        <v>45427</v>
      </c>
      <c r="E24" s="104">
        <v>45436</v>
      </c>
      <c r="F24" s="104" t="s">
        <v>967</v>
      </c>
      <c r="G24" s="268" t="s">
        <v>993</v>
      </c>
      <c r="H24" s="191"/>
    </row>
    <row r="25" spans="2:8" ht="46.5" customHeight="1" x14ac:dyDescent="0.25">
      <c r="B25" s="577"/>
      <c r="C25" s="185" t="s">
        <v>994</v>
      </c>
      <c r="D25" s="197">
        <v>45460</v>
      </c>
      <c r="E25" s="104">
        <v>45457</v>
      </c>
      <c r="F25" s="104" t="s">
        <v>962</v>
      </c>
      <c r="G25" s="268" t="s">
        <v>963</v>
      </c>
      <c r="H25" s="191"/>
    </row>
    <row r="26" spans="2:8" ht="46.5" customHeight="1" x14ac:dyDescent="0.25">
      <c r="B26" s="577"/>
      <c r="C26" s="185" t="s">
        <v>995</v>
      </c>
      <c r="D26" s="197">
        <v>45488</v>
      </c>
      <c r="E26" s="104">
        <v>45483</v>
      </c>
      <c r="F26" s="104" t="s">
        <v>962</v>
      </c>
      <c r="G26" s="268" t="s">
        <v>963</v>
      </c>
      <c r="H26" s="191"/>
    </row>
    <row r="27" spans="2:8" ht="46.5" customHeight="1" x14ac:dyDescent="0.25">
      <c r="B27" s="577"/>
      <c r="C27" s="185" t="s">
        <v>996</v>
      </c>
      <c r="D27" s="197">
        <v>45520</v>
      </c>
      <c r="E27" s="104">
        <v>45517</v>
      </c>
      <c r="F27" s="104" t="s">
        <v>962</v>
      </c>
      <c r="G27" s="268" t="s">
        <v>963</v>
      </c>
      <c r="H27" s="191"/>
    </row>
    <row r="28" spans="2:8" ht="46.5" customHeight="1" x14ac:dyDescent="0.25">
      <c r="B28" s="577"/>
      <c r="C28" s="185" t="s">
        <v>997</v>
      </c>
      <c r="D28" s="197">
        <v>45551</v>
      </c>
      <c r="E28" s="104">
        <v>45546</v>
      </c>
      <c r="F28" s="104" t="s">
        <v>962</v>
      </c>
      <c r="G28" s="268" t="s">
        <v>963</v>
      </c>
      <c r="H28" s="191"/>
    </row>
    <row r="29" spans="2:8" ht="46.5" customHeight="1" x14ac:dyDescent="0.25">
      <c r="B29" s="577"/>
      <c r="C29" s="185" t="s">
        <v>998</v>
      </c>
      <c r="D29" s="197">
        <v>45580</v>
      </c>
      <c r="E29" s="104">
        <v>45579</v>
      </c>
      <c r="F29" s="104" t="s">
        <v>962</v>
      </c>
      <c r="G29" s="268" t="s">
        <v>963</v>
      </c>
      <c r="H29" s="191"/>
    </row>
    <row r="30" spans="2:8" ht="46.5" customHeight="1" x14ac:dyDescent="0.25">
      <c r="B30" s="577"/>
      <c r="C30" s="185" t="s">
        <v>999</v>
      </c>
      <c r="D30" s="197">
        <v>45611</v>
      </c>
      <c r="E30" s="104"/>
      <c r="F30" s="104"/>
      <c r="G30" s="268"/>
      <c r="H30" s="191"/>
    </row>
    <row r="31" spans="2:8" ht="46.5" customHeight="1" x14ac:dyDescent="0.25">
      <c r="B31" s="577"/>
      <c r="C31" s="185" t="s">
        <v>1000</v>
      </c>
      <c r="D31" s="197">
        <v>45642</v>
      </c>
      <c r="E31" s="104"/>
      <c r="F31" s="104"/>
      <c r="G31" s="104"/>
      <c r="H31" s="191"/>
    </row>
    <row r="32" spans="2:8" ht="46.5" customHeight="1" x14ac:dyDescent="0.25">
      <c r="B32" s="577"/>
      <c r="C32" s="185" t="s">
        <v>1001</v>
      </c>
      <c r="D32" s="197">
        <v>45672</v>
      </c>
      <c r="E32" s="104"/>
      <c r="F32" s="104"/>
      <c r="G32" s="104"/>
      <c r="H32" s="191"/>
    </row>
    <row r="33" spans="2:8" ht="42.6" customHeight="1" x14ac:dyDescent="0.25">
      <c r="B33" s="574" t="s">
        <v>1002</v>
      </c>
      <c r="C33" s="578"/>
      <c r="D33" s="580">
        <v>45519</v>
      </c>
      <c r="E33" s="104">
        <v>45518</v>
      </c>
      <c r="F33" s="104" t="s">
        <v>962</v>
      </c>
      <c r="G33" s="268" t="s">
        <v>963</v>
      </c>
      <c r="H33" s="191"/>
    </row>
    <row r="34" spans="2:8" ht="42.6" customHeight="1" x14ac:dyDescent="0.25">
      <c r="B34" s="576"/>
      <c r="C34" s="579"/>
      <c r="D34" s="581"/>
      <c r="E34" s="104">
        <v>45518</v>
      </c>
      <c r="F34" s="104" t="s">
        <v>962</v>
      </c>
      <c r="G34" s="268" t="s">
        <v>963</v>
      </c>
      <c r="H34" s="191"/>
    </row>
    <row r="35" spans="2:8" ht="42.6" customHeight="1" x14ac:dyDescent="0.25">
      <c r="B35" s="589" t="s">
        <v>1003</v>
      </c>
      <c r="C35" s="590"/>
      <c r="D35" s="197">
        <v>45884</v>
      </c>
      <c r="E35" s="319"/>
      <c r="F35" s="319"/>
      <c r="G35" s="320"/>
      <c r="H35" s="321"/>
    </row>
    <row r="36" spans="2:8" ht="42.6" customHeight="1" x14ac:dyDescent="0.25">
      <c r="B36" s="574" t="s">
        <v>1004</v>
      </c>
      <c r="C36" s="578"/>
      <c r="D36" s="580">
        <v>45884</v>
      </c>
      <c r="E36" s="319"/>
      <c r="F36" s="319"/>
      <c r="G36" s="319"/>
      <c r="H36" s="321"/>
    </row>
    <row r="37" spans="2:8" ht="42.6" customHeight="1" x14ac:dyDescent="0.25">
      <c r="B37" s="576"/>
      <c r="C37" s="579"/>
      <c r="D37" s="581"/>
      <c r="E37" s="319"/>
      <c r="F37" s="319"/>
      <c r="G37" s="319"/>
      <c r="H37" s="321"/>
    </row>
    <row r="38" spans="2:8" ht="69.400000000000006" customHeight="1" x14ac:dyDescent="0.25">
      <c r="B38" s="570" t="s">
        <v>1005</v>
      </c>
      <c r="C38" s="571"/>
      <c r="D38" s="198">
        <v>45747</v>
      </c>
      <c r="E38" s="322"/>
      <c r="F38" s="322"/>
      <c r="G38" s="322"/>
      <c r="H38" s="323"/>
    </row>
    <row r="39" spans="2:8" ht="14.65" customHeight="1" x14ac:dyDescent="0.25">
      <c r="F39" s="103"/>
      <c r="G39" s="269"/>
      <c r="H39" s="102"/>
    </row>
    <row r="41" spans="2:8" x14ac:dyDescent="0.25">
      <c r="F41" s="101" t="s">
        <v>962</v>
      </c>
    </row>
    <row r="42" spans="2:8" x14ac:dyDescent="0.25">
      <c r="F42" s="101" t="s">
        <v>967</v>
      </c>
    </row>
    <row r="43" spans="2:8" x14ac:dyDescent="0.25">
      <c r="F43" s="101" t="s">
        <v>1006</v>
      </c>
    </row>
  </sheetData>
  <mergeCells count="22">
    <mergeCell ref="D33:D34"/>
    <mergeCell ref="B36:C37"/>
    <mergeCell ref="D36:D37"/>
    <mergeCell ref="B1:O1"/>
    <mergeCell ref="B2:O2"/>
    <mergeCell ref="B11:C11"/>
    <mergeCell ref="B12:C12"/>
    <mergeCell ref="B13:C13"/>
    <mergeCell ref="B3:H3"/>
    <mergeCell ref="B4:C4"/>
    <mergeCell ref="B5:C5"/>
    <mergeCell ref="B7:C7"/>
    <mergeCell ref="B8:C8"/>
    <mergeCell ref="B9:C9"/>
    <mergeCell ref="B10:C10"/>
    <mergeCell ref="B35:C35"/>
    <mergeCell ref="B38:C38"/>
    <mergeCell ref="B14:C14"/>
    <mergeCell ref="B15:C15"/>
    <mergeCell ref="B16:B20"/>
    <mergeCell ref="B21:B32"/>
    <mergeCell ref="B33:C34"/>
  </mergeCells>
  <dataValidations count="1">
    <dataValidation type="list" allowBlank="1" showInputMessage="1" showErrorMessage="1" sqref="F8:F38" xr:uid="{B262282E-824B-46E6-B0E3-61EE86213FFE}">
      <formula1>$F$41:$F$43</formula1>
    </dataValidation>
  </dataValidations>
  <hyperlinks>
    <hyperlink ref="G21" r:id="rId1" xr:uid="{5AD4DFEA-116B-43AF-B352-7580FE88DD4A}"/>
    <hyperlink ref="G9" r:id="rId2" xr:uid="{D99171B1-4A51-4D0E-98E3-270FB88CF08A}"/>
    <hyperlink ref="G11" r:id="rId3" xr:uid="{F3285BB4-BD31-4554-AEFA-86D82751E38E}"/>
    <hyperlink ref="G12" r:id="rId4" xr:uid="{7F4F871A-6751-4370-9A72-896439F67D72}"/>
    <hyperlink ref="G13" r:id="rId5" xr:uid="{C09C9FA4-C03A-408B-B1AF-FE1FB61497ED}"/>
    <hyperlink ref="G14" r:id="rId6" xr:uid="{3CCC2FE1-2C9A-4FC3-B54C-384EF486AFF2}"/>
    <hyperlink ref="G22" r:id="rId7" xr:uid="{F22626EA-E8D8-40BF-8232-A6576F90764A}"/>
    <hyperlink ref="G23" r:id="rId8" xr:uid="{E83895AD-3F2D-4C61-896E-B20D92E92C35}"/>
    <hyperlink ref="G10" r:id="rId9" display="https://teatroamil.cl/static/2024/docs/estructura/ORGANIGRAMA_MAYO2024.pdf " xr:uid="{741408B0-0D88-4482-965A-C911F7F9D684}"/>
  </hyperlinks>
  <pageMargins left="0.25" right="0.25" top="0.75" bottom="0.75" header="0.3" footer="0.3"/>
  <pageSetup scale="28" fitToHeight="0" orientation="portrait" r:id="rId1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K17"/>
  <sheetViews>
    <sheetView showGridLines="0" topLeftCell="A9" zoomScale="90" zoomScaleNormal="90" workbookViewId="0">
      <selection activeCell="H29" sqref="H29"/>
    </sheetView>
  </sheetViews>
  <sheetFormatPr baseColWidth="10" defaultColWidth="11.42578125" defaultRowHeight="11.25" x14ac:dyDescent="0.15"/>
  <cols>
    <col min="1" max="1" width="3.28515625" style="77" customWidth="1"/>
    <col min="2" max="2" width="47.85546875" style="77" customWidth="1"/>
    <col min="3" max="3" width="45.28515625" style="77" customWidth="1"/>
    <col min="4" max="4" width="22.85546875" style="77" customWidth="1"/>
    <col min="5" max="5" width="18.28515625" style="77" customWidth="1"/>
    <col min="6" max="6" width="24.7109375" style="77" customWidth="1"/>
    <col min="7" max="7" width="37.7109375" style="77" customWidth="1"/>
    <col min="8" max="10" width="11.42578125" style="77"/>
    <col min="11" max="11" width="28.85546875" style="77" customWidth="1"/>
    <col min="12" max="16384" width="11.42578125" style="77"/>
  </cols>
  <sheetData>
    <row r="1" spans="2:11" ht="24" customHeight="1" x14ac:dyDescent="0.15">
      <c r="B1" s="507" t="s">
        <v>1007</v>
      </c>
      <c r="C1" s="507"/>
      <c r="D1" s="507"/>
      <c r="E1" s="507"/>
      <c r="F1" s="507"/>
      <c r="G1" s="507"/>
    </row>
    <row r="2" spans="2:11" ht="24" customHeight="1" x14ac:dyDescent="0.15">
      <c r="B2" s="595" t="s">
        <v>1008</v>
      </c>
      <c r="C2" s="595"/>
      <c r="D2" s="595"/>
      <c r="E2" s="595"/>
      <c r="F2" s="595"/>
      <c r="G2" s="595"/>
    </row>
    <row r="3" spans="2:11" ht="25.5" customHeight="1" x14ac:dyDescent="0.15">
      <c r="B3" s="592" t="s">
        <v>1009</v>
      </c>
      <c r="C3" s="592"/>
      <c r="D3" s="592"/>
      <c r="E3" s="592"/>
      <c r="F3" s="592"/>
      <c r="G3" s="592"/>
    </row>
    <row r="4" spans="2:11" ht="24" customHeight="1" x14ac:dyDescent="0.15">
      <c r="B4" s="87" t="s">
        <v>1010</v>
      </c>
      <c r="C4" s="87" t="s">
        <v>1011</v>
      </c>
      <c r="D4" s="87" t="s">
        <v>1012</v>
      </c>
      <c r="E4" s="87" t="s">
        <v>1013</v>
      </c>
      <c r="F4" s="593" t="s">
        <v>1014</v>
      </c>
      <c r="G4" s="593"/>
    </row>
    <row r="5" spans="2:11" ht="123" customHeight="1" x14ac:dyDescent="0.15">
      <c r="B5" s="91" t="s">
        <v>1015</v>
      </c>
      <c r="C5" s="177" t="s">
        <v>1016</v>
      </c>
      <c r="D5" s="298" t="s">
        <v>1017</v>
      </c>
      <c r="E5" s="302">
        <f>(0/441)*100</f>
        <v>0</v>
      </c>
      <c r="F5" s="594" t="s">
        <v>1018</v>
      </c>
      <c r="G5" s="594"/>
      <c r="K5" s="300">
        <v>1276354810</v>
      </c>
    </row>
    <row r="6" spans="2:11" ht="102" customHeight="1" x14ac:dyDescent="0.15">
      <c r="B6" s="91" t="s">
        <v>1019</v>
      </c>
      <c r="C6" s="185" t="s">
        <v>1020</v>
      </c>
      <c r="D6" s="299" t="s">
        <v>1021</v>
      </c>
      <c r="E6" s="301">
        <f>(1216606/1372134)*100</f>
        <v>88.665246980251197</v>
      </c>
      <c r="F6" s="591"/>
      <c r="G6" s="591"/>
      <c r="K6" s="300">
        <v>1497767810</v>
      </c>
    </row>
    <row r="7" spans="2:11" ht="87" customHeight="1" x14ac:dyDescent="0.15">
      <c r="B7" s="91" t="s">
        <v>1022</v>
      </c>
      <c r="C7" s="177" t="s">
        <v>1023</v>
      </c>
      <c r="D7" s="303" t="s">
        <v>1024</v>
      </c>
      <c r="E7" s="303">
        <f>(1276354810/1497767810)*100</f>
        <v>85.217134557057946</v>
      </c>
      <c r="F7" s="591"/>
      <c r="G7" s="591"/>
    </row>
    <row r="8" spans="2:11" ht="17.649999999999999" customHeight="1" x14ac:dyDescent="0.15">
      <c r="B8" s="597" t="s">
        <v>1025</v>
      </c>
      <c r="C8" s="597"/>
      <c r="D8" s="597"/>
      <c r="E8" s="597"/>
      <c r="F8" s="597"/>
    </row>
    <row r="9" spans="2:11" ht="25.5" customHeight="1" x14ac:dyDescent="0.15">
      <c r="B9" s="592" t="s">
        <v>1026</v>
      </c>
      <c r="C9" s="592"/>
      <c r="D9" s="592"/>
      <c r="E9" s="592"/>
      <c r="F9" s="592"/>
      <c r="G9" s="592"/>
    </row>
    <row r="10" spans="2:11" ht="24" customHeight="1" x14ac:dyDescent="0.15">
      <c r="B10" s="87" t="s">
        <v>1027</v>
      </c>
      <c r="C10" s="87" t="s">
        <v>1011</v>
      </c>
      <c r="D10" s="87" t="s">
        <v>1028</v>
      </c>
      <c r="E10" s="87" t="s">
        <v>1012</v>
      </c>
      <c r="F10" s="87" t="s">
        <v>1013</v>
      </c>
      <c r="G10" s="87" t="s">
        <v>1029</v>
      </c>
    </row>
    <row r="11" spans="2:11" ht="52.15" customHeight="1" x14ac:dyDescent="0.15">
      <c r="B11" s="199" t="s">
        <v>1030</v>
      </c>
      <c r="C11" s="185" t="s">
        <v>1031</v>
      </c>
      <c r="D11" s="304" t="s">
        <v>1032</v>
      </c>
      <c r="E11" s="305" t="s">
        <v>1033</v>
      </c>
      <c r="F11" s="305">
        <f>(19/24)</f>
        <v>0.79166666666666663</v>
      </c>
      <c r="G11" s="78"/>
      <c r="H11" s="596"/>
      <c r="I11" s="596"/>
      <c r="J11" s="596"/>
    </row>
    <row r="12" spans="2:11" ht="52.15" customHeight="1" x14ac:dyDescent="0.15">
      <c r="B12" s="199" t="s">
        <v>1034</v>
      </c>
      <c r="C12" s="155" t="s">
        <v>1035</v>
      </c>
      <c r="D12" s="304" t="s">
        <v>1032</v>
      </c>
      <c r="E12" s="306" t="s">
        <v>1036</v>
      </c>
      <c r="F12" s="306">
        <f>(16/14)</f>
        <v>1.1428571428571428</v>
      </c>
      <c r="G12" s="78"/>
      <c r="I12" s="97"/>
    </row>
    <row r="13" spans="2:11" ht="18" customHeight="1" x14ac:dyDescent="0.15">
      <c r="B13" s="92"/>
      <c r="C13" s="93"/>
      <c r="D13" s="94"/>
      <c r="E13" s="95"/>
      <c r="F13" s="96"/>
      <c r="G13" s="88"/>
    </row>
    <row r="14" spans="2:11" ht="24.6" customHeight="1" x14ac:dyDescent="0.15">
      <c r="B14" s="592" t="s">
        <v>1037</v>
      </c>
      <c r="C14" s="592"/>
      <c r="D14" s="592"/>
      <c r="E14" s="592"/>
      <c r="F14" s="592"/>
      <c r="G14" s="592"/>
    </row>
    <row r="15" spans="2:11" ht="40.15" customHeight="1" x14ac:dyDescent="0.15">
      <c r="B15" s="87" t="s">
        <v>1027</v>
      </c>
      <c r="C15" s="87" t="s">
        <v>1011</v>
      </c>
      <c r="D15" s="87" t="s">
        <v>1028</v>
      </c>
      <c r="E15" s="87" t="s">
        <v>1012</v>
      </c>
      <c r="F15" s="87" t="s">
        <v>1013</v>
      </c>
      <c r="G15" s="87" t="s">
        <v>1029</v>
      </c>
    </row>
    <row r="16" spans="2:11" ht="86.1" customHeight="1" x14ac:dyDescent="0.15">
      <c r="B16" s="167" t="s">
        <v>1038</v>
      </c>
      <c r="C16" s="167" t="s">
        <v>1039</v>
      </c>
      <c r="D16" s="178" t="s">
        <v>1040</v>
      </c>
      <c r="E16" s="89"/>
      <c r="F16" s="90"/>
      <c r="G16" s="79"/>
    </row>
    <row r="17" spans="2:7" ht="128.25" customHeight="1" x14ac:dyDescent="0.15">
      <c r="B17" s="155" t="s">
        <v>1041</v>
      </c>
      <c r="C17" s="167" t="s">
        <v>1042</v>
      </c>
      <c r="D17" s="178" t="s">
        <v>1043</v>
      </c>
      <c r="E17" s="306" t="s">
        <v>1044</v>
      </c>
      <c r="F17" s="306">
        <f>(6/6)</f>
        <v>1</v>
      </c>
      <c r="G17" s="78" t="s">
        <v>1045</v>
      </c>
    </row>
  </sheetData>
  <mergeCells count="11">
    <mergeCell ref="H11:J11"/>
    <mergeCell ref="F7:G7"/>
    <mergeCell ref="B8:F8"/>
    <mergeCell ref="B9:G9"/>
    <mergeCell ref="B14:G14"/>
    <mergeCell ref="F6:G6"/>
    <mergeCell ref="B1:G1"/>
    <mergeCell ref="B3:G3"/>
    <mergeCell ref="F4:G4"/>
    <mergeCell ref="F5:G5"/>
    <mergeCell ref="B2:G2"/>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F58D2987AC6E9C4A8A99350B9AF326E5" ma:contentTypeVersion="19" ma:contentTypeDescription="Crear nuevo documento." ma:contentTypeScope="" ma:versionID="e5037bf9e555ad2a8aab6a544abf2397">
  <xsd:schema xmlns:xsd="http://www.w3.org/2001/XMLSchema" xmlns:xs="http://www.w3.org/2001/XMLSchema" xmlns:p="http://schemas.microsoft.com/office/2006/metadata/properties" xmlns:ns2="45a6640d-b113-4bb9-9fa9-69fe2b1a6be2" xmlns:ns3="80d37e3b-2df9-43b2-9480-18a689ef00cd" targetNamespace="http://schemas.microsoft.com/office/2006/metadata/properties" ma:root="true" ma:fieldsID="e8365a1700c9321e76be3eb6f80552aa" ns2:_="" ns3:_="">
    <xsd:import namespace="45a6640d-b113-4bb9-9fa9-69fe2b1a6be2"/>
    <xsd:import namespace="80d37e3b-2df9-43b2-9480-18a689ef00cd"/>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LengthInSeconds" minOccurs="0"/>
                <xsd:element ref="ns2:MediaServiceDateTaken" minOccurs="0"/>
                <xsd:element ref="ns2:MediaServiceOCR" minOccurs="0"/>
                <xsd:element ref="ns2:MediaServiceGenerationTime" minOccurs="0"/>
                <xsd:element ref="ns2:MediaServiceEventHashCode" minOccurs="0"/>
                <xsd:element ref="ns2:MediaServiceLocation" minOccurs="0"/>
                <xsd:element ref="ns2:_Flow_SignoffStatus"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5a6640d-b113-4bb9-9fa9-69fe2b1a6be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MediaServiceDateTaken" ma:index="14" nillable="true" ma:displayName="MediaServiceDateTaken" ma:hidden="true" ma:internalName="MediaServiceDateTake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_Flow_SignoffStatus" ma:index="19" nillable="true" ma:displayName="Estado de aprobación" ma:internalName="Estado_x0020_de_x0020_aprobaci_x00f3_n">
      <xsd:simpleType>
        <xsd:restriction base="dms:Text"/>
      </xsd:simpleType>
    </xsd:element>
    <xsd:element name="lcf76f155ced4ddcb4097134ff3c332f" ma:index="23" nillable="true" ma:taxonomy="true" ma:internalName="lcf76f155ced4ddcb4097134ff3c332f" ma:taxonomyFieldName="MediaServiceImageTags" ma:displayName="Etiquetas de imagen" ma:readOnly="false" ma:fieldId="{5cf76f15-5ced-4ddc-b409-7134ff3c332f}" ma:taxonomyMulti="true" ma:sspId="05e88ec3-9fe3-4c36-b54b-b0c9ca76411b"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0d37e3b-2df9-43b2-9480-18a689ef00cd" elementFormDefault="qualified">
    <xsd:import namespace="http://schemas.microsoft.com/office/2006/documentManagement/types"/>
    <xsd:import namespace="http://schemas.microsoft.com/office/infopath/2007/PartnerControls"/>
    <xsd:element name="SharedWithUsers" ma:index="2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Detalles de uso compartido" ma:internalName="SharedWithDetails" ma:readOnly="true">
      <xsd:simpleType>
        <xsd:restriction base="dms:Note">
          <xsd:maxLength value="255"/>
        </xsd:restriction>
      </xsd:simpleType>
    </xsd:element>
    <xsd:element name="TaxCatchAll" ma:index="24" nillable="true" ma:displayName="Taxonomy Catch All Column" ma:hidden="true" ma:list="{56da089a-6ef6-4f86-8312-f26e0ebc9866}" ma:internalName="TaxCatchAll" ma:showField="CatchAllData" ma:web="80d37e3b-2df9-43b2-9480-18a689ef00c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Flow_SignoffStatus xmlns="45a6640d-b113-4bb9-9fa9-69fe2b1a6be2" xsi:nil="true"/>
    <SharedWithUsers xmlns="80d37e3b-2df9-43b2-9480-18a689ef00cd">
      <UserInfo>
        <DisplayName>Catalina Alejandra Guerrero Torres</DisplayName>
        <AccountId>11</AccountId>
        <AccountType/>
      </UserInfo>
      <UserInfo>
        <DisplayName>María José Alvarado Andrade</DisplayName>
        <AccountId>44</AccountId>
        <AccountType/>
      </UserInfo>
    </SharedWithUsers>
    <MediaLengthInSeconds xmlns="45a6640d-b113-4bb9-9fa9-69fe2b1a6be2" xsi:nil="true"/>
    <TaxCatchAll xmlns="80d37e3b-2df9-43b2-9480-18a689ef00cd" xsi:nil="true"/>
    <lcf76f155ced4ddcb4097134ff3c332f xmlns="45a6640d-b113-4bb9-9fa9-69fe2b1a6be2">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CDCE7EA9-B82B-4C36-9069-676B41AFD6ED}">
  <ds:schemaRefs>
    <ds:schemaRef ds:uri="http://schemas.microsoft.com/sharepoint/v3/contenttype/forms"/>
  </ds:schemaRefs>
</ds:datastoreItem>
</file>

<file path=customXml/itemProps2.xml><?xml version="1.0" encoding="utf-8"?>
<ds:datastoreItem xmlns:ds="http://schemas.openxmlformats.org/officeDocument/2006/customXml" ds:itemID="{29B5B269-D2BA-4F1B-A69B-F12934DE28D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5a6640d-b113-4bb9-9fa9-69fe2b1a6be2"/>
    <ds:schemaRef ds:uri="80d37e3b-2df9-43b2-9480-18a689ef00c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F232992-18BA-4FF8-A473-7069B4A70481}">
  <ds:schemaRefs>
    <ds:schemaRef ds:uri="http://purl.org/dc/dcmitype/"/>
    <ds:schemaRef ds:uri="80d37e3b-2df9-43b2-9480-18a689ef00cd"/>
    <ds:schemaRef ds:uri="http://purl.org/dc/elements/1.1/"/>
    <ds:schemaRef ds:uri="http://schemas.microsoft.com/office/2006/metadata/properties"/>
    <ds:schemaRef ds:uri="http://purl.org/dc/terms/"/>
    <ds:schemaRef ds:uri="http://schemas.microsoft.com/office/2006/documentManagement/types"/>
    <ds:schemaRef ds:uri="http://schemas.microsoft.com/office/infopath/2007/PartnerControls"/>
    <ds:schemaRef ds:uri="http://schemas.openxmlformats.org/package/2006/metadata/core-properties"/>
    <ds:schemaRef ds:uri="45a6640d-b113-4bb9-9fa9-69fe2b1a6be2"/>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2</vt:i4>
      </vt:variant>
    </vt:vector>
  </HeadingPairs>
  <TitlesOfParts>
    <vt:vector size="12" baseType="lpstr">
      <vt:lpstr>1. IDENTIFICACIÓN</vt:lpstr>
      <vt:lpstr>2. PRESUPUESTO</vt:lpstr>
      <vt:lpstr>3. OTROS APORTES</vt:lpstr>
      <vt:lpstr>4. RRHH</vt:lpstr>
      <vt:lpstr>5. COMPROMISOS</vt:lpstr>
      <vt:lpstr>6. ACTIVIDADES</vt:lpstr>
      <vt:lpstr>7. ESTABLECIMIENTOS</vt:lpstr>
      <vt:lpstr>8. TRANSPARENCIA</vt:lpstr>
      <vt:lpstr>9. INDICADORES</vt:lpstr>
      <vt:lpstr>10. LOGROS, HITOS Y DESAFÍOS</vt:lpstr>
      <vt:lpstr>'7. ESTABLECIMIENTOS'!PRIVADO</vt:lpstr>
      <vt:lpstr>'7. ESTABLECIMIENTOS'!PÚBLICO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cote</dc:creator>
  <cp:keywords/>
  <dc:description/>
  <cp:lastModifiedBy>Camila Leyton</cp:lastModifiedBy>
  <cp:revision/>
  <dcterms:created xsi:type="dcterms:W3CDTF">2017-03-04T23:12:32Z</dcterms:created>
  <dcterms:modified xsi:type="dcterms:W3CDTF">2024-10-16T20:17:41Z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0x010100F58D2987AC6E9C4A8A99350B9AF326E5</vt:lpwstr>
  </property>
  <property fmtid="{D5CDD505-2E9C-101B-9397-08002B2CF9AE}" pid="3" name="ComplianceAssetId">
    <vt:lpwstr/>
  </property>
  <property fmtid="{D5CDD505-2E9C-101B-9397-08002B2CF9AE}" pid="4" name="_ExtendedDescription">
    <vt:lpwstr/>
  </property>
  <property fmtid="{D5CDD505-2E9C-101B-9397-08002B2CF9AE}" pid="5" name="TriggerFlowInfo">
    <vt:lpwstr/>
  </property>
  <property fmtid="{D5CDD505-2E9C-101B-9397-08002B2CF9AE}" pid="6" name="MediaServiceImageTags">
    <vt:lpwstr/>
  </property>
</Properties>
</file>